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acovní\růstová infrastruktura (+DF &amp; DemiWater)\Evidence (PGF, DF, rezervace, Opravy)\Deep freezers\"/>
    </mc:Choice>
  </mc:AlternateContent>
  <bookViews>
    <workbookView xWindow="0" yWindow="0" windowWidth="13920" windowHeight="11475" activeTab="3"/>
  </bookViews>
  <sheets>
    <sheet name="Legend" sheetId="7" r:id="rId1"/>
    <sheet name="deep freezer boxes" sheetId="5" r:id="rId2"/>
    <sheet name="estimated space occupancy" sheetId="8" r:id="rId3"/>
    <sheet name="Graphs" sheetId="9" r:id="rId4"/>
    <sheet name="List2" sheetId="2" state="hidden" r:id="rId5"/>
    <sheet name="List3" sheetId="3" state="hidden" r:id="rId6"/>
  </sheets>
  <externalReferences>
    <externalReference r:id="rId7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8" l="1"/>
  <c r="D17" i="8"/>
  <c r="J17" i="8" l="1"/>
  <c r="P17" i="8"/>
  <c r="M17" i="8"/>
  <c r="G17" i="8"/>
</calcChain>
</file>

<file path=xl/sharedStrings.xml><?xml version="1.0" encoding="utf-8"?>
<sst xmlns="http://schemas.openxmlformats.org/spreadsheetml/2006/main" count="264" uniqueCount="114">
  <si>
    <t>basement</t>
  </si>
  <si>
    <t>Location</t>
  </si>
  <si>
    <t>no</t>
  </si>
  <si>
    <t>model</t>
  </si>
  <si>
    <t>trademark</t>
  </si>
  <si>
    <t>Sanyo</t>
  </si>
  <si>
    <t>location</t>
  </si>
  <si>
    <t>phcbi</t>
  </si>
  <si>
    <t>Panasonic</t>
  </si>
  <si>
    <t>MDF-792</t>
  </si>
  <si>
    <t>MDF-793</t>
  </si>
  <si>
    <t>MDF-DU502VH</t>
  </si>
  <si>
    <t>MDF-U32V</t>
  </si>
  <si>
    <t>MDF-U5386S</t>
  </si>
  <si>
    <t>MDF-U73V</t>
  </si>
  <si>
    <t>MDF-U50V</t>
  </si>
  <si>
    <t>MDF-DU700VH</t>
  </si>
  <si>
    <t>MDF-U3286S</t>
  </si>
  <si>
    <t>yes</t>
  </si>
  <si>
    <t>effective capacity (l)</t>
  </si>
  <si>
    <t>inv. No.</t>
  </si>
  <si>
    <t>MB0-84364-0000</t>
  </si>
  <si>
    <t>MB2-00002-0000</t>
  </si>
  <si>
    <t>MB0-83938-0000</t>
  </si>
  <si>
    <t>MB0-84181-0000</t>
  </si>
  <si>
    <t>MB0-84220-0000</t>
  </si>
  <si>
    <t>MB2-00001-0000</t>
  </si>
  <si>
    <t>MB2-00026-0000</t>
  </si>
  <si>
    <t>MB0-84194-0000</t>
  </si>
  <si>
    <t>MB2-00162-0000</t>
  </si>
  <si>
    <t>MB2-00095-0000</t>
  </si>
  <si>
    <t>MB2-00007-0000</t>
  </si>
  <si>
    <t>responsible person</t>
  </si>
  <si>
    <t>current users</t>
  </si>
  <si>
    <t>plant biophysics and biochemistry</t>
  </si>
  <si>
    <t>photosynthesis</t>
  </si>
  <si>
    <t>molecular cytogenetics</t>
  </si>
  <si>
    <t>molecular genetics</t>
  </si>
  <si>
    <t>plant epigenetics</t>
  </si>
  <si>
    <t>plant virology</t>
  </si>
  <si>
    <t>note</t>
  </si>
  <si>
    <t>problems</t>
  </si>
  <si>
    <t>Vlasta Tetourová</t>
  </si>
  <si>
    <t>contact person</t>
  </si>
  <si>
    <t>Mgr. Iva Mozgová, Ph.D.</t>
  </si>
  <si>
    <t>co2 backup</t>
  </si>
  <si>
    <t>Ing. Tomáš Kocábek, Ph.D.</t>
  </si>
  <si>
    <t>MB2-00194-0000</t>
  </si>
  <si>
    <t>prof. RNDr. Karel Petrzik, CSc.</t>
  </si>
  <si>
    <t>RNDr. Jiří Macas, Ph.D.</t>
  </si>
  <si>
    <t>Mgr. Andrea Koblížková</t>
  </si>
  <si>
    <t>temperature is -72 °C</t>
  </si>
  <si>
    <t>prof. Dr. Hendrik Andreas Küpper</t>
  </si>
  <si>
    <t>purchase date</t>
  </si>
  <si>
    <t>DF001</t>
  </si>
  <si>
    <t>DF002</t>
  </si>
  <si>
    <t>DF003</t>
  </si>
  <si>
    <t>DF201</t>
  </si>
  <si>
    <t>DF202</t>
  </si>
  <si>
    <t>DF203</t>
  </si>
  <si>
    <t>DF204</t>
  </si>
  <si>
    <t>DF301</t>
  </si>
  <si>
    <t>DF302</t>
  </si>
  <si>
    <t>DF401</t>
  </si>
  <si>
    <t>DF402</t>
  </si>
  <si>
    <t>DF403</t>
  </si>
  <si>
    <t>MDF-U33V</t>
  </si>
  <si>
    <t>DF205</t>
  </si>
  <si>
    <t>MB2-00052-0000</t>
  </si>
  <si>
    <t>Estimated occupied capacity (l):</t>
  </si>
  <si>
    <t>occupied capacity (l)</t>
  </si>
  <si>
    <t>550 : 555 - basement</t>
  </si>
  <si>
    <t>light blue collor of collums means that the situation is not pernament</t>
  </si>
  <si>
    <t>plant molecular signalling</t>
  </si>
  <si>
    <t>plant biophysic and biochemistry</t>
  </si>
  <si>
    <t>Departments</t>
  </si>
  <si>
    <t xml:space="preserve">00X - basement </t>
  </si>
  <si>
    <t>10X -  groundfloor</t>
  </si>
  <si>
    <t>20X - first floor</t>
  </si>
  <si>
    <t>30X - second floor</t>
  </si>
  <si>
    <t>40X - third floor</t>
  </si>
  <si>
    <t>1st floor</t>
  </si>
  <si>
    <t>2nd floor</t>
  </si>
  <si>
    <t>3rd floor</t>
  </si>
  <si>
    <t>Freezer ID</t>
  </si>
  <si>
    <t>Hendrik Andreas Küpper; Josef Kubín</t>
  </si>
  <si>
    <t xml:space="preserve"> Radek Litvín; Ivana Hunalová; František Matoušek</t>
  </si>
  <si>
    <t>notes</t>
  </si>
  <si>
    <t>Tomáš Kocábek</t>
  </si>
  <si>
    <t xml:space="preserve"> Josef Vlasák</t>
  </si>
  <si>
    <t>Iva Mozgová</t>
  </si>
  <si>
    <t>Michael Wrzaczek</t>
  </si>
  <si>
    <t>temperature is oscilating around -76 °C down to -72 °C</t>
  </si>
  <si>
    <t xml:space="preserve"> </t>
  </si>
  <si>
    <t>back-up purposes</t>
  </si>
  <si>
    <t>some space is left for back-up purposes</t>
  </si>
  <si>
    <t>30.10.2020</t>
  </si>
  <si>
    <t>26.11.2020</t>
  </si>
  <si>
    <t>17.06.2021</t>
  </si>
  <si>
    <t>switched off; empty</t>
  </si>
  <si>
    <t xml:space="preserve"> light brown </t>
  </si>
  <si>
    <t>It takes at least 6 hours for the freezer to reach -80 °C after beeing switched on</t>
  </si>
  <si>
    <t>collor of collumns means that situation is potential, not yet happened</t>
  </si>
  <si>
    <t>*single boxes inside freezer collums, hard to estimate</t>
  </si>
  <si>
    <t>doc. Msc. Michael Wrzaczek, Ph.D.</t>
  </si>
  <si>
    <t>service contract</t>
  </si>
  <si>
    <t>occupancy (1=100%)</t>
  </si>
  <si>
    <t>occupied space estimation  (1=100%)</t>
  </si>
  <si>
    <t>x</t>
  </si>
  <si>
    <t>Jaroslav Matoušek</t>
  </si>
  <si>
    <t>Jan Kadlec</t>
  </si>
  <si>
    <t>service unit</t>
  </si>
  <si>
    <t>Mgr. Jan Kadlec</t>
  </si>
  <si>
    <t>Karel Petrzik, Ondřej Lenz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</si>
</sst>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" fillId="4" borderId="0" xfId="0" applyFont="1" applyFill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9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14" fontId="1" fillId="0" borderId="0" xfId="0" applyNumberFormat="1" applyFont="1"/>
    <xf numFmtId="0" fontId="0" fillId="0" borderId="0" xfId="0" applyFill="1"/>
    <xf numFmtId="0" fontId="0" fillId="7" borderId="0" xfId="0" applyFill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2" fontId="0" fillId="0" borderId="0" xfId="0" applyNumberFormat="1"/>
    <xf numFmtId="0" fontId="0" fillId="10" borderId="0" xfId="0" applyFill="1" applyAlignment="1">
      <alignment horizontal="left"/>
    </xf>
    <xf numFmtId="2" fontId="0" fillId="10" borderId="0" xfId="0" applyNumberFormat="1" applyFill="1" applyAlignment="1">
      <alignment horizontal="right"/>
    </xf>
    <xf numFmtId="0" fontId="0" fillId="10" borderId="0" xfId="0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7" borderId="0" xfId="0" applyNumberFormat="1" applyFill="1" applyAlignment="1">
      <alignment horizontal="center"/>
    </xf>
    <xf numFmtId="14" fontId="0" fillId="7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 wrapText="1"/>
    </xf>
    <xf numFmtId="2" fontId="0" fillId="2" borderId="3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2" fontId="0" fillId="5" borderId="0" xfId="0" applyNumberFormat="1" applyFill="1" applyAlignment="1">
      <alignment horizontal="center" wrapText="1"/>
    </xf>
    <xf numFmtId="9" fontId="0" fillId="2" borderId="4" xfId="0" applyNumberFormat="1" applyFill="1" applyBorder="1" applyAlignment="1">
      <alignment horizontal="center" wrapText="1"/>
    </xf>
    <xf numFmtId="2" fontId="0" fillId="9" borderId="2" xfId="0" applyNumberFormat="1" applyFill="1" applyBorder="1" applyAlignment="1">
      <alignment horizontal="center" wrapText="1"/>
    </xf>
    <xf numFmtId="2" fontId="0" fillId="9" borderId="3" xfId="0" applyNumberForma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9" fontId="0" fillId="2" borderId="3" xfId="0" applyNumberForma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4" borderId="0" xfId="0" applyNumberForma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2" fontId="0" fillId="4" borderId="0" xfId="0" applyNumberForma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2" fontId="0" fillId="10" borderId="0" xfId="0" applyNumberFormat="1" applyFill="1"/>
    <xf numFmtId="0" fontId="0" fillId="10" borderId="0" xfId="0" applyFill="1"/>
    <xf numFmtId="14" fontId="0" fillId="0" borderId="0" xfId="0" applyNumberFormat="1"/>
    <xf numFmtId="14" fontId="1" fillId="0" borderId="0" xfId="0" applyNumberFormat="1" applyFont="1" applyFill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B0903"/>
      <color rgb="FFCC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[1]graphs!$A$3</c:f>
              <c:strCache>
                <c:ptCount val="1"/>
                <c:pt idx="0">
                  <c:v>occupied capacity (l)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[1]graphs!$B$2:$H$2</c:f>
              <c:strCache>
                <c:ptCount val="7"/>
                <c:pt idx="0">
                  <c:v>plant biophysic and biochemistry</c:v>
                </c:pt>
                <c:pt idx="1">
                  <c:v>photosynthesis</c:v>
                </c:pt>
                <c:pt idx="2">
                  <c:v>molecular cytogenetics</c:v>
                </c:pt>
                <c:pt idx="3">
                  <c:v>molecular genetics</c:v>
                </c:pt>
                <c:pt idx="4">
                  <c:v>plant virology</c:v>
                </c:pt>
                <c:pt idx="5">
                  <c:v>plant epigenetics</c:v>
                </c:pt>
                <c:pt idx="6">
                  <c:v>plant molecular signalling</c:v>
                </c:pt>
              </c:strCache>
            </c:strRef>
          </c:cat>
          <c:val>
            <c:numRef>
              <c:f>[1]graphs!$B$3:$H$3</c:f>
              <c:numCache>
                <c:formatCode>General</c:formatCode>
                <c:ptCount val="7"/>
                <c:pt idx="0">
                  <c:v>851.76</c:v>
                </c:pt>
                <c:pt idx="1">
                  <c:v>699.54</c:v>
                </c:pt>
                <c:pt idx="2">
                  <c:v>1146.4000000000001</c:v>
                </c:pt>
                <c:pt idx="3">
                  <c:v>1554.07</c:v>
                </c:pt>
                <c:pt idx="4">
                  <c:v>473.78999999999996</c:v>
                </c:pt>
                <c:pt idx="5">
                  <c:v>517.44000000000005</c:v>
                </c:pt>
                <c:pt idx="6">
                  <c:v>96.6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21-46B9-94FA-EE5F01841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6364016"/>
        <c:axId val="4768608"/>
      </c:barChart>
      <c:catAx>
        <c:axId val="210636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68608"/>
        <c:crosses val="autoZero"/>
        <c:auto val="1"/>
        <c:lblAlgn val="ctr"/>
        <c:lblOffset val="100"/>
        <c:noMultiLvlLbl val="0"/>
      </c:catAx>
      <c:valAx>
        <c:axId val="476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0636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[1]graphs!$A$26</c:f>
              <c:strCache>
                <c:ptCount val="1"/>
                <c:pt idx="0">
                  <c:v>occupied capacity (l)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[1]graphs!$B$25:$H$25</c:f>
              <c:strCache>
                <c:ptCount val="7"/>
                <c:pt idx="0">
                  <c:v>plant biophysic and biochemistry</c:v>
                </c:pt>
                <c:pt idx="1">
                  <c:v>photosynthesis</c:v>
                </c:pt>
                <c:pt idx="2">
                  <c:v>molecular cytogenetics</c:v>
                </c:pt>
                <c:pt idx="3">
                  <c:v>molecular genetics</c:v>
                </c:pt>
                <c:pt idx="4">
                  <c:v>plant virology</c:v>
                </c:pt>
                <c:pt idx="5">
                  <c:v>plant epigenetics</c:v>
                </c:pt>
                <c:pt idx="6">
                  <c:v>plant molecular signalling</c:v>
                </c:pt>
              </c:strCache>
            </c:strRef>
          </c:cat>
          <c:val>
            <c:numRef>
              <c:f>[1]graphs!$B$26:$H$26</c:f>
              <c:numCache>
                <c:formatCode>General</c:formatCode>
                <c:ptCount val="7"/>
                <c:pt idx="0">
                  <c:v>946</c:v>
                </c:pt>
                <c:pt idx="1">
                  <c:v>655</c:v>
                </c:pt>
                <c:pt idx="2">
                  <c:v>1002</c:v>
                </c:pt>
                <c:pt idx="3">
                  <c:v>1514</c:v>
                </c:pt>
                <c:pt idx="4">
                  <c:v>619</c:v>
                </c:pt>
                <c:pt idx="5">
                  <c:v>528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85-4BF8-9BE9-E346F052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1328"/>
        <c:axId val="4769152"/>
      </c:barChart>
      <c:catAx>
        <c:axId val="477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69152"/>
        <c:crosses val="autoZero"/>
        <c:auto val="1"/>
        <c:lblAlgn val="ctr"/>
        <c:lblOffset val="100"/>
        <c:noMultiLvlLbl val="0"/>
      </c:catAx>
      <c:valAx>
        <c:axId val="4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Development of occupied capacity (l)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Graphs!$L$2</c:f>
              <c:strCache>
                <c:ptCount val="1"/>
                <c:pt idx="0">
                  <c:v>plant biophysic and biochemistry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Graphs!$M$2:$R$2</c:f>
              <c:numCache>
                <c:formatCode>0.00</c:formatCode>
                <c:ptCount val="6"/>
                <c:pt idx="0">
                  <c:v>946</c:v>
                </c:pt>
                <c:pt idx="1">
                  <c:v>946</c:v>
                </c:pt>
                <c:pt idx="2">
                  <c:v>851.76</c:v>
                </c:pt>
                <c:pt idx="3" formatCode="General">
                  <c:v>786.24</c:v>
                </c:pt>
                <c:pt idx="4">
                  <c:v>800.8</c:v>
                </c:pt>
                <c:pt idx="5" formatCode="General">
                  <c:v>1760.2599999999998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CA-4128-A452-09390B102DEB}"/>
            </c:ext>
          </c:extLst>
        </c:ser>
        <c:ser>
          <c:idx val="1"/>
          <c:order val="1"/>
          <c:tx>
            <c:strRef>
              <c:f>Graphs!$L$3</c:f>
              <c:strCache>
                <c:ptCount val="1"/>
                <c:pt idx="0">
                  <c:v>photosynthesis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Graphs!$M$3:$R$3</c:f>
              <c:numCache>
                <c:formatCode>0.00</c:formatCode>
                <c:ptCount val="6"/>
                <c:pt idx="0">
                  <c:v>655</c:v>
                </c:pt>
                <c:pt idx="1">
                  <c:v>655</c:v>
                </c:pt>
                <c:pt idx="2">
                  <c:v>699.54</c:v>
                </c:pt>
                <c:pt idx="3" formatCode="General">
                  <c:v>642.44999999999993</c:v>
                </c:pt>
                <c:pt idx="4">
                  <c:v>658.02</c:v>
                </c:pt>
                <c:pt idx="5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CA-4128-A452-09390B102DEB}"/>
            </c:ext>
          </c:extLst>
        </c:ser>
        <c:ser>
          <c:idx val="2"/>
          <c:order val="2"/>
          <c:tx>
            <c:strRef>
              <c:f>Graphs!$L$4</c:f>
              <c:strCache>
                <c:ptCount val="1"/>
                <c:pt idx="0">
                  <c:v>molecular cytogenetics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Graphs!$M$4:$R$4</c:f>
              <c:numCache>
                <c:formatCode>0.00</c:formatCode>
                <c:ptCount val="6"/>
                <c:pt idx="0">
                  <c:v>1002</c:v>
                </c:pt>
                <c:pt idx="1">
                  <c:v>1002</c:v>
                </c:pt>
                <c:pt idx="2">
                  <c:v>1146.4000000000001</c:v>
                </c:pt>
                <c:pt idx="3" formatCode="General">
                  <c:v>1017.39</c:v>
                </c:pt>
                <c:pt idx="4">
                  <c:v>1149.0299999999997</c:v>
                </c:pt>
                <c:pt idx="5" formatCode="General">
                  <c:v>1141.48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CA-4128-A452-09390B102DEB}"/>
            </c:ext>
          </c:extLst>
        </c:ser>
        <c:ser>
          <c:idx val="3"/>
          <c:order val="3"/>
          <c:tx>
            <c:strRef>
              <c:f>Graphs!$L$5</c:f>
              <c:strCache>
                <c:ptCount val="1"/>
                <c:pt idx="0">
                  <c:v>molecular genetics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Graphs!$M$5:$R$5</c:f>
              <c:numCache>
                <c:formatCode>0.00</c:formatCode>
                <c:ptCount val="6"/>
                <c:pt idx="0">
                  <c:v>1820</c:v>
                </c:pt>
                <c:pt idx="1">
                  <c:v>1514</c:v>
                </c:pt>
                <c:pt idx="2">
                  <c:v>1554.07</c:v>
                </c:pt>
                <c:pt idx="3" formatCode="General">
                  <c:v>426.92000000000007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CA-4128-A452-09390B102DEB}"/>
            </c:ext>
          </c:extLst>
        </c:ser>
        <c:ser>
          <c:idx val="4"/>
          <c:order val="4"/>
          <c:tx>
            <c:strRef>
              <c:f>Graphs!$L$6</c:f>
              <c:strCache>
                <c:ptCount val="1"/>
                <c:pt idx="0">
                  <c:v>plant virology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Graphs!$M$6:$R$6</c:f>
              <c:numCache>
                <c:formatCode>0.00</c:formatCode>
                <c:ptCount val="6"/>
                <c:pt idx="0">
                  <c:v>619</c:v>
                </c:pt>
                <c:pt idx="1">
                  <c:v>619</c:v>
                </c:pt>
                <c:pt idx="2">
                  <c:v>473.78999999999996</c:v>
                </c:pt>
                <c:pt idx="3" formatCode="General">
                  <c:v>432.59</c:v>
                </c:pt>
                <c:pt idx="4">
                  <c:v>482.77</c:v>
                </c:pt>
                <c:pt idx="5" formatCode="General">
                  <c:v>457.99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CA-4128-A452-09390B102DEB}"/>
            </c:ext>
          </c:extLst>
        </c:ser>
        <c:ser>
          <c:idx val="5"/>
          <c:order val="5"/>
          <c:tx>
            <c:strRef>
              <c:f>Graphs!$L$7</c:f>
              <c:strCache>
                <c:ptCount val="1"/>
                <c:pt idx="0">
                  <c:v>plant epigenetics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Graphs!$M$7:$R$7</c:f>
              <c:numCache>
                <c:formatCode>0.00</c:formatCode>
                <c:ptCount val="6"/>
                <c:pt idx="0">
                  <c:v>528</c:v>
                </c:pt>
                <c:pt idx="1">
                  <c:v>528</c:v>
                </c:pt>
                <c:pt idx="2">
                  <c:v>517.44000000000005</c:v>
                </c:pt>
                <c:pt idx="3" formatCode="General">
                  <c:v>475.2</c:v>
                </c:pt>
                <c:pt idx="4">
                  <c:v>475.2</c:v>
                </c:pt>
                <c:pt idx="5" formatCode="General">
                  <c:v>448.8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5CA-4128-A452-09390B102DEB}"/>
            </c:ext>
          </c:extLst>
        </c:ser>
        <c:ser>
          <c:idx val="6"/>
          <c:order val="6"/>
          <c:tx>
            <c:strRef>
              <c:f>Graphs!$L$8</c:f>
              <c:strCache>
                <c:ptCount val="1"/>
                <c:pt idx="0">
                  <c:v>plant molecular signalling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Graphs!$M$8:$R$8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96.6</c:v>
                </c:pt>
                <c:pt idx="3" formatCode="General">
                  <c:v>140.07</c:v>
                </c:pt>
                <c:pt idx="4">
                  <c:v>246.3</c:v>
                </c:pt>
                <c:pt idx="5" formatCode="General">
                  <c:v>332.58000000000004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5CA-4128-A452-09390B102DEB}"/>
            </c:ext>
          </c:extLst>
        </c:ser>
        <c:ser>
          <c:idx val="7"/>
          <c:order val="7"/>
          <c:tx>
            <c:strRef>
              <c:f>Graphs!$L$9</c:f>
              <c:strCache>
                <c:ptCount val="1"/>
                <c:pt idx="0">
                  <c:v>service unit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Graphs!$M$1:$R$1</c:f>
              <c:strCache>
                <c:ptCount val="6"/>
                <c:pt idx="0">
                  <c:v>30.10.2020</c:v>
                </c:pt>
                <c:pt idx="1">
                  <c:v>26.11.2020</c:v>
                </c:pt>
                <c:pt idx="2">
                  <c:v>17.06.2021</c:v>
                </c:pt>
                <c:pt idx="3">
                  <c:v>06.04.2022</c:v>
                </c:pt>
                <c:pt idx="4">
                  <c:v>18.10.2022</c:v>
                </c:pt>
                <c:pt idx="5">
                  <c:v>19.09.2023</c:v>
                </c:pt>
              </c:strCache>
            </c:strRef>
          </c:cat>
          <c:val>
            <c:numRef>
              <c:f>Graphs!$M$9:$R$9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328.6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9696"/>
        <c:axId val="4770784"/>
      </c:lineChart>
      <c:catAx>
        <c:axId val="476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0784"/>
        <c:crosses val="autoZero"/>
        <c:auto val="1"/>
        <c:lblAlgn val="ctr"/>
        <c:lblOffset val="100"/>
        <c:noMultiLvlLbl val="0"/>
      </c:catAx>
      <c:valAx>
        <c:axId val="47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6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Graphs!$A$58</c:f>
              <c:strCache>
                <c:ptCount val="1"/>
                <c:pt idx="0">
                  <c:v>occupied capacity (l)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Graphs!$B$57:$H$57</c:f>
              <c:strCache>
                <c:ptCount val="7"/>
                <c:pt idx="0">
                  <c:v>plant biophysic and biochemistry</c:v>
                </c:pt>
                <c:pt idx="1">
                  <c:v>photosynthesis</c:v>
                </c:pt>
                <c:pt idx="2">
                  <c:v>molecular cytogenetics</c:v>
                </c:pt>
                <c:pt idx="3">
                  <c:v>molecular genetics</c:v>
                </c:pt>
                <c:pt idx="4">
                  <c:v>plant virology</c:v>
                </c:pt>
                <c:pt idx="5">
                  <c:v>plant epigenetics</c:v>
                </c:pt>
                <c:pt idx="6">
                  <c:v>plant molecular signalling</c:v>
                </c:pt>
              </c:strCache>
            </c:strRef>
          </c:cat>
          <c:val>
            <c:numRef>
              <c:f>Graphs!$B$58:$H$58</c:f>
              <c:numCache>
                <c:formatCode>General</c:formatCode>
                <c:ptCount val="7"/>
                <c:pt idx="0">
                  <c:v>786.24</c:v>
                </c:pt>
                <c:pt idx="1">
                  <c:v>642.44999999999993</c:v>
                </c:pt>
                <c:pt idx="2">
                  <c:v>1017.39</c:v>
                </c:pt>
                <c:pt idx="3">
                  <c:v>426.92000000000007</c:v>
                </c:pt>
                <c:pt idx="4">
                  <c:v>432.59</c:v>
                </c:pt>
                <c:pt idx="5">
                  <c:v>475.2</c:v>
                </c:pt>
                <c:pt idx="6">
                  <c:v>140.07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3-4773-8C5D-07000B2C3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2960"/>
        <c:axId val="4774048"/>
      </c:barChart>
      <c:catAx>
        <c:axId val="47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4048"/>
        <c:crosses val="autoZero"/>
        <c:auto val="1"/>
        <c:lblAlgn val="ctr"/>
        <c:lblOffset val="100"/>
        <c:noMultiLvlLbl val="0"/>
      </c:catAx>
      <c:valAx>
        <c:axId val="477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Graphs!$A$30</c:f>
              <c:strCache>
                <c:ptCount val="1"/>
                <c:pt idx="0">
                  <c:v>occupied capacity (l)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Graphs!$B$29:$G$29</c:f>
              <c:strCache>
                <c:ptCount val="6"/>
                <c:pt idx="0">
                  <c:v>plant biophysic and biochemistry</c:v>
                </c:pt>
                <c:pt idx="1">
                  <c:v>photosynthesis</c:v>
                </c:pt>
                <c:pt idx="2">
                  <c:v>molecular cytogenetics</c:v>
                </c:pt>
                <c:pt idx="3">
                  <c:v>plant molecular signalling</c:v>
                </c:pt>
                <c:pt idx="4">
                  <c:v>plant virology</c:v>
                </c:pt>
                <c:pt idx="5">
                  <c:v>plant epigenetics</c:v>
                </c:pt>
              </c:strCache>
            </c:strRef>
          </c:cat>
          <c:val>
            <c:numRef>
              <c:f>Graphs!$B$30:$G$30</c:f>
              <c:numCache>
                <c:formatCode>0.00</c:formatCode>
                <c:ptCount val="6"/>
                <c:pt idx="0">
                  <c:v>800.8</c:v>
                </c:pt>
                <c:pt idx="1">
                  <c:v>658.02</c:v>
                </c:pt>
                <c:pt idx="2">
                  <c:v>1149.0299999999997</c:v>
                </c:pt>
                <c:pt idx="3">
                  <c:v>386.37</c:v>
                </c:pt>
                <c:pt idx="4">
                  <c:v>482.77</c:v>
                </c:pt>
                <c:pt idx="5">
                  <c:v>475.2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5136"/>
        <c:axId val="1933272528"/>
      </c:barChart>
      <c:catAx>
        <c:axId val="47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33272528"/>
        <c:crosses val="autoZero"/>
        <c:auto val="1"/>
        <c:lblAlgn val="ctr"/>
        <c:lblOffset val="100"/>
        <c:noMultiLvlLbl val="0"/>
      </c:catAx>
      <c:valAx>
        <c:axId val="193327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Graphs!$A$3</c:f>
              <c:strCache>
                <c:ptCount val="1"/>
                <c:pt idx="0">
                  <c:v>occupied capacity (l)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Graphs!$B$2:$G$2</c:f>
              <c:strCache>
                <c:ptCount val="6"/>
                <c:pt idx="0">
                  <c:v>plant biophysic and biochemistry</c:v>
                </c:pt>
                <c:pt idx="1">
                  <c:v>photosynthesis</c:v>
                </c:pt>
                <c:pt idx="2">
                  <c:v>molecular cytogenetics</c:v>
                </c:pt>
                <c:pt idx="3">
                  <c:v>plant molecular signalling</c:v>
                </c:pt>
                <c:pt idx="4">
                  <c:v>plant virology</c:v>
                </c:pt>
                <c:pt idx="5">
                  <c:v>plant epigenetics</c:v>
                </c:pt>
              </c:strCache>
            </c:strRef>
          </c:cat>
          <c:val>
            <c:numRef>
              <c:f>Graphs!$B$3:$G$3</c:f>
              <c:numCache>
                <c:formatCode>0.00</c:formatCode>
                <c:ptCount val="6"/>
                <c:pt idx="0">
                  <c:v>800.8</c:v>
                </c:pt>
                <c:pt idx="1">
                  <c:v>658.02</c:v>
                </c:pt>
                <c:pt idx="2">
                  <c:v>1149.0299999999997</c:v>
                </c:pt>
                <c:pt idx="3">
                  <c:v>386.37</c:v>
                </c:pt>
                <c:pt idx="4">
                  <c:v>482.77</c:v>
                </c:pt>
                <c:pt idx="5">
                  <c:v>475.2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566672"/>
        <c:axId val="333567216"/>
      </c:barChart>
      <c:catAx>
        <c:axId val="33356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3567216"/>
        <c:crosses val="autoZero"/>
        <c:auto val="1"/>
        <c:lblAlgn val="ctr"/>
        <c:lblOffset val="100"/>
        <c:noMultiLvlLbl val="0"/>
      </c:catAx>
      <c:valAx>
        <c:axId val="33356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356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81</xdr:row>
      <xdr:rowOff>19050</xdr:rowOff>
    </xdr:from>
    <xdr:to>
      <xdr:col>10</xdr:col>
      <xdr:colOff>43049</xdr:colOff>
      <xdr:row>100</xdr:row>
      <xdr:rowOff>179550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FEED35CE-9A8C-42B7-9FCD-08046FC4A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104</xdr:row>
      <xdr:rowOff>23812</xdr:rowOff>
    </xdr:from>
    <xdr:to>
      <xdr:col>10</xdr:col>
      <xdr:colOff>24000</xdr:colOff>
      <xdr:row>123</xdr:row>
      <xdr:rowOff>184312</xdr:rowOff>
    </xdr:to>
    <xdr:graphicFrame macro="">
      <xdr:nvGraphicFramePr>
        <xdr:cNvPr id="5" name="Graf 4">
          <a:extLst>
            <a:ext uri="{FF2B5EF4-FFF2-40B4-BE49-F238E27FC236}">
              <a16:creationId xmlns="" xmlns:a16="http://schemas.microsoft.com/office/drawing/2014/main" id="{04B7D0FF-107F-46D8-A582-9A6506284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561974</xdr:colOff>
      <xdr:row>10</xdr:row>
      <xdr:rowOff>138111</xdr:rowOff>
    </xdr:from>
    <xdr:to>
      <xdr:col>20</xdr:col>
      <xdr:colOff>609599</xdr:colOff>
      <xdr:row>30</xdr:row>
      <xdr:rowOff>161924</xdr:rowOff>
    </xdr:to>
    <xdr:graphicFrame macro="">
      <xdr:nvGraphicFramePr>
        <xdr:cNvPr id="10" name="Graf 9">
          <a:extLst>
            <a:ext uri="{FF2B5EF4-FFF2-40B4-BE49-F238E27FC236}">
              <a16:creationId xmlns="" xmlns:a16="http://schemas.microsoft.com/office/drawing/2014/main" id="{88453AE5-0DB1-4D97-B736-3829E9492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42860</xdr:rowOff>
    </xdr:from>
    <xdr:to>
      <xdr:col>10</xdr:col>
      <xdr:colOff>24000</xdr:colOff>
      <xdr:row>78</xdr:row>
      <xdr:rowOff>12860</xdr:rowOff>
    </xdr:to>
    <xdr:graphicFrame macro="">
      <xdr:nvGraphicFramePr>
        <xdr:cNvPr id="11" name="Graf 10">
          <a:extLst>
            <a:ext uri="{FF2B5EF4-FFF2-40B4-BE49-F238E27FC236}">
              <a16:creationId xmlns="" xmlns:a16="http://schemas.microsoft.com/office/drawing/2014/main" id="{7EF2B760-7BC5-4BC6-939E-824E37F3C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30</xdr:row>
      <xdr:rowOff>38099</xdr:rowOff>
    </xdr:from>
    <xdr:to>
      <xdr:col>10</xdr:col>
      <xdr:colOff>43050</xdr:colOff>
      <xdr:row>54</xdr:row>
      <xdr:rowOff>123824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</xdr:row>
      <xdr:rowOff>123825</xdr:rowOff>
    </xdr:from>
    <xdr:to>
      <xdr:col>10</xdr:col>
      <xdr:colOff>24000</xdr:colOff>
      <xdr:row>26</xdr:row>
      <xdr:rowOff>147637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adlec\pracovn&#237;\r&#367;stov&#225;%20infrastruktura%20(+DF%20&amp;%20DemiWater)\Evidence%20(PGF,%20DF,%20rezervace,%20Opravy)\Deep%20freezers\freezers%2017.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deep freezer boxes"/>
      <sheetName val="estimated space occupancy"/>
      <sheetName val="graphs"/>
      <sheetName val="List2"/>
      <sheetName val="List3"/>
    </sheetNames>
    <sheetDataSet>
      <sheetData sheetId="0"/>
      <sheetData sheetId="1"/>
      <sheetData sheetId="2"/>
      <sheetData sheetId="3">
        <row r="2">
          <cell r="B2" t="str">
            <v>plant biophysic and biochemistry</v>
          </cell>
          <cell r="C2" t="str">
            <v>photosynthesis</v>
          </cell>
          <cell r="D2" t="str">
            <v>molecular cytogenetics</v>
          </cell>
          <cell r="E2" t="str">
            <v>molecular genetics</v>
          </cell>
          <cell r="F2" t="str">
            <v>plant virology</v>
          </cell>
          <cell r="G2" t="str">
            <v>plant epigenetics</v>
          </cell>
          <cell r="H2" t="str">
            <v>plant molecular signalling</v>
          </cell>
        </row>
        <row r="3">
          <cell r="A3" t="str">
            <v>occupied capacity (l)</v>
          </cell>
          <cell r="B3">
            <v>851.76</v>
          </cell>
          <cell r="C3">
            <v>699.54</v>
          </cell>
          <cell r="D3">
            <v>1146.4000000000001</v>
          </cell>
          <cell r="E3">
            <v>1554.07</v>
          </cell>
          <cell r="F3">
            <v>473.78999999999996</v>
          </cell>
          <cell r="G3">
            <v>517.44000000000005</v>
          </cell>
          <cell r="H3">
            <v>96.6</v>
          </cell>
        </row>
        <row r="25">
          <cell r="B25" t="str">
            <v>plant biophysic and biochemistry</v>
          </cell>
          <cell r="C25" t="str">
            <v>photosynthesis</v>
          </cell>
          <cell r="D25" t="str">
            <v>molecular cytogenetics</v>
          </cell>
          <cell r="E25" t="str">
            <v>molecular genetics</v>
          </cell>
          <cell r="F25" t="str">
            <v>plant virology</v>
          </cell>
          <cell r="G25" t="str">
            <v>plant epigenetics</v>
          </cell>
          <cell r="H25" t="str">
            <v>plant molecular signalling</v>
          </cell>
        </row>
        <row r="26">
          <cell r="A26" t="str">
            <v>occupied capacity (l)</v>
          </cell>
          <cell r="B26">
            <v>946</v>
          </cell>
          <cell r="C26">
            <v>655</v>
          </cell>
          <cell r="D26">
            <v>1002</v>
          </cell>
          <cell r="E26">
            <v>1514</v>
          </cell>
          <cell r="F26">
            <v>619</v>
          </cell>
          <cell r="G26">
            <v>528</v>
          </cell>
          <cell r="H2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8"/>
  <sheetViews>
    <sheetView workbookViewId="0">
      <selection activeCell="A12" sqref="A12:H12"/>
    </sheetView>
  </sheetViews>
  <sheetFormatPr defaultRowHeight="15" x14ac:dyDescent="0.25"/>
  <sheetData>
    <row r="1" spans="1:8" x14ac:dyDescent="0.25">
      <c r="A1" t="s">
        <v>1</v>
      </c>
    </row>
    <row r="2" spans="1:8" x14ac:dyDescent="0.25">
      <c r="A2" t="s">
        <v>76</v>
      </c>
    </row>
    <row r="3" spans="1:8" x14ac:dyDescent="0.25">
      <c r="A3" t="s">
        <v>77</v>
      </c>
    </row>
    <row r="4" spans="1:8" x14ac:dyDescent="0.25">
      <c r="A4" t="s">
        <v>78</v>
      </c>
    </row>
    <row r="5" spans="1:8" x14ac:dyDescent="0.25">
      <c r="A5" t="s">
        <v>79</v>
      </c>
    </row>
    <row r="6" spans="1:8" x14ac:dyDescent="0.25">
      <c r="A6" t="s">
        <v>80</v>
      </c>
    </row>
    <row r="7" spans="1:8" x14ac:dyDescent="0.25">
      <c r="A7" t="s">
        <v>71</v>
      </c>
    </row>
    <row r="9" spans="1:8" x14ac:dyDescent="0.25">
      <c r="A9" s="7" t="s">
        <v>72</v>
      </c>
    </row>
    <row r="10" spans="1:8" x14ac:dyDescent="0.25">
      <c r="A10" s="31" t="s">
        <v>100</v>
      </c>
      <c r="B10" t="s">
        <v>102</v>
      </c>
    </row>
    <row r="11" spans="1:8" x14ac:dyDescent="0.25">
      <c r="A11" s="26"/>
    </row>
    <row r="12" spans="1:8" x14ac:dyDescent="0.25">
      <c r="A12" s="37" t="s">
        <v>101</v>
      </c>
      <c r="B12" s="37"/>
      <c r="C12" s="37"/>
      <c r="D12" s="37"/>
      <c r="E12" s="37"/>
      <c r="F12" s="37"/>
      <c r="G12" s="37"/>
      <c r="H12" s="37"/>
    </row>
    <row r="13" spans="1:8" x14ac:dyDescent="0.25">
      <c r="A13" s="12"/>
    </row>
    <row r="14" spans="1:8" x14ac:dyDescent="0.25">
      <c r="A14" s="12"/>
    </row>
    <row r="15" spans="1:8" x14ac:dyDescent="0.25">
      <c r="A15" s="12"/>
    </row>
    <row r="16" spans="1:8" x14ac:dyDescent="0.25">
      <c r="A16" s="12"/>
    </row>
    <row r="17" spans="1:1" x14ac:dyDescent="0.25">
      <c r="A17" s="12"/>
    </row>
    <row r="18" spans="1:1" x14ac:dyDescent="0.25">
      <c r="A18" s="12"/>
    </row>
  </sheetData>
  <mergeCells count="1">
    <mergeCell ref="A12:H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"/>
  <sheetViews>
    <sheetView workbookViewId="0">
      <selection activeCell="J18" sqref="J18"/>
    </sheetView>
  </sheetViews>
  <sheetFormatPr defaultRowHeight="15" x14ac:dyDescent="0.25"/>
  <cols>
    <col min="1" max="1" width="10.140625" style="1" customWidth="1"/>
    <col min="2" max="2" width="10.5703125" style="1" customWidth="1"/>
    <col min="3" max="3" width="13.7109375" style="1" customWidth="1"/>
    <col min="4" max="4" width="15.28515625" style="1" customWidth="1"/>
    <col min="5" max="5" width="13.140625" style="1" customWidth="1"/>
    <col min="6" max="6" width="9.28515625" style="1" customWidth="1"/>
    <col min="7" max="7" width="8.7109375" style="1" customWidth="1"/>
    <col min="8" max="8" width="11" style="1" customWidth="1"/>
    <col min="9" max="10" width="30.42578125" style="1" customWidth="1"/>
    <col min="11" max="11" width="51.28515625" style="1" customWidth="1"/>
    <col min="12" max="12" width="54" style="1" customWidth="1"/>
    <col min="13" max="13" width="26" style="1" customWidth="1"/>
    <col min="14" max="14" width="9.140625" style="1"/>
  </cols>
  <sheetData>
    <row r="1" spans="1:14" x14ac:dyDescent="0.25">
      <c r="A1" s="41" t="s">
        <v>84</v>
      </c>
      <c r="B1" s="40" t="s">
        <v>4</v>
      </c>
      <c r="C1" s="40" t="s">
        <v>3</v>
      </c>
      <c r="D1" s="40" t="s">
        <v>20</v>
      </c>
      <c r="E1" s="40" t="s">
        <v>53</v>
      </c>
      <c r="F1" s="40" t="s">
        <v>6</v>
      </c>
      <c r="G1" s="39" t="s">
        <v>45</v>
      </c>
      <c r="H1" s="39" t="s">
        <v>19</v>
      </c>
      <c r="I1" s="40" t="s">
        <v>32</v>
      </c>
      <c r="J1" s="40" t="s">
        <v>105</v>
      </c>
      <c r="K1" s="38" t="s">
        <v>40</v>
      </c>
      <c r="L1" s="38" t="s">
        <v>41</v>
      </c>
    </row>
    <row r="2" spans="1:14" x14ac:dyDescent="0.25">
      <c r="A2" s="41"/>
      <c r="B2" s="40"/>
      <c r="C2" s="40"/>
      <c r="D2" s="40"/>
      <c r="E2" s="40"/>
      <c r="F2" s="40"/>
      <c r="G2" s="39"/>
      <c r="H2" s="39"/>
      <c r="I2" s="40"/>
      <c r="J2" s="40"/>
      <c r="K2" s="38"/>
      <c r="L2" s="38"/>
    </row>
    <row r="3" spans="1:14" x14ac:dyDescent="0.25">
      <c r="A3" s="41"/>
      <c r="B3" s="40"/>
      <c r="C3" s="40"/>
      <c r="D3" s="40"/>
      <c r="E3" s="40"/>
      <c r="F3" s="40"/>
      <c r="G3" s="39"/>
      <c r="H3" s="39"/>
      <c r="I3" s="40"/>
      <c r="J3" s="40"/>
      <c r="K3" s="38"/>
      <c r="L3" s="38"/>
    </row>
    <row r="4" spans="1:14" ht="14.25" customHeight="1" x14ac:dyDescent="0.25">
      <c r="A4" s="16" t="s">
        <v>54</v>
      </c>
      <c r="B4" s="1" t="s">
        <v>5</v>
      </c>
      <c r="C4" s="1" t="s">
        <v>9</v>
      </c>
      <c r="D4" s="1" t="s">
        <v>21</v>
      </c>
      <c r="E4" s="6">
        <v>38061</v>
      </c>
      <c r="F4" s="1" t="s">
        <v>0</v>
      </c>
      <c r="G4" s="1" t="s">
        <v>18</v>
      </c>
      <c r="H4" s="1">
        <v>701</v>
      </c>
      <c r="I4" s="13" t="s">
        <v>48</v>
      </c>
      <c r="J4" s="13" t="s">
        <v>18</v>
      </c>
      <c r="K4" s="2"/>
      <c r="L4" s="2"/>
    </row>
    <row r="5" spans="1:14" s="26" customFormat="1" x14ac:dyDescent="0.25">
      <c r="A5" s="28" t="s">
        <v>55</v>
      </c>
      <c r="B5" s="28" t="s">
        <v>5</v>
      </c>
      <c r="C5" s="28" t="s">
        <v>10</v>
      </c>
      <c r="D5" s="28" t="s">
        <v>22</v>
      </c>
      <c r="E5" s="29">
        <v>38994</v>
      </c>
      <c r="F5" s="28" t="s">
        <v>0</v>
      </c>
      <c r="G5" s="28" t="s">
        <v>2</v>
      </c>
      <c r="H5" s="28">
        <v>701</v>
      </c>
      <c r="I5" s="30" t="s">
        <v>49</v>
      </c>
      <c r="J5" s="30" t="s">
        <v>18</v>
      </c>
      <c r="K5" s="28" t="s">
        <v>99</v>
      </c>
      <c r="L5" s="28"/>
      <c r="M5" s="2"/>
      <c r="N5" s="2"/>
    </row>
    <row r="6" spans="1:14" x14ac:dyDescent="0.25">
      <c r="A6" s="16" t="s">
        <v>56</v>
      </c>
      <c r="B6" s="1" t="s">
        <v>7</v>
      </c>
      <c r="C6" s="1" t="s">
        <v>11</v>
      </c>
      <c r="D6" s="1" t="s">
        <v>47</v>
      </c>
      <c r="E6" s="6">
        <v>43612</v>
      </c>
      <c r="F6" s="1" t="s">
        <v>0</v>
      </c>
      <c r="G6" s="1" t="s">
        <v>2</v>
      </c>
      <c r="H6" s="1">
        <v>528</v>
      </c>
      <c r="I6" s="13" t="s">
        <v>44</v>
      </c>
      <c r="J6" s="13"/>
      <c r="K6" s="2"/>
      <c r="L6" s="2"/>
    </row>
    <row r="7" spans="1:14" x14ac:dyDescent="0.25">
      <c r="A7" s="16" t="s">
        <v>57</v>
      </c>
      <c r="B7" s="1" t="s">
        <v>5</v>
      </c>
      <c r="C7" s="1" t="s">
        <v>9</v>
      </c>
      <c r="D7" s="1" t="s">
        <v>23</v>
      </c>
      <c r="E7" s="6">
        <v>36814</v>
      </c>
      <c r="F7" s="1" t="s">
        <v>81</v>
      </c>
      <c r="G7" s="1" t="s">
        <v>18</v>
      </c>
      <c r="H7" s="1">
        <v>701</v>
      </c>
      <c r="I7" s="13" t="s">
        <v>49</v>
      </c>
      <c r="J7" s="13" t="s">
        <v>18</v>
      </c>
      <c r="K7" s="2"/>
      <c r="L7" s="2"/>
    </row>
    <row r="8" spans="1:14" x14ac:dyDescent="0.25">
      <c r="A8" s="16" t="s">
        <v>58</v>
      </c>
      <c r="B8" s="1" t="s">
        <v>5</v>
      </c>
      <c r="C8" s="1" t="s">
        <v>15</v>
      </c>
      <c r="D8" s="1" t="s">
        <v>24</v>
      </c>
      <c r="E8" s="6">
        <v>37575</v>
      </c>
      <c r="F8" s="1" t="s">
        <v>81</v>
      </c>
      <c r="G8" s="1" t="s">
        <v>18</v>
      </c>
      <c r="H8" s="1">
        <v>519</v>
      </c>
      <c r="I8" s="13" t="s">
        <v>50</v>
      </c>
      <c r="J8" s="13" t="s">
        <v>18</v>
      </c>
      <c r="K8" s="2"/>
      <c r="L8" s="2"/>
    </row>
    <row r="9" spans="1:14" x14ac:dyDescent="0.25">
      <c r="A9" s="28" t="s">
        <v>59</v>
      </c>
      <c r="B9" s="28" t="s">
        <v>5</v>
      </c>
      <c r="C9" s="28" t="s">
        <v>12</v>
      </c>
      <c r="D9" s="28" t="s">
        <v>25</v>
      </c>
      <c r="E9" s="29">
        <v>37756</v>
      </c>
      <c r="F9" s="28" t="s">
        <v>0</v>
      </c>
      <c r="G9" s="28" t="s">
        <v>2</v>
      </c>
      <c r="H9" s="28">
        <v>333</v>
      </c>
      <c r="I9" s="30" t="s">
        <v>46</v>
      </c>
      <c r="J9" s="30" t="s">
        <v>18</v>
      </c>
      <c r="K9" s="28" t="s">
        <v>99</v>
      </c>
      <c r="L9" s="28"/>
    </row>
    <row r="10" spans="1:14" x14ac:dyDescent="0.25">
      <c r="A10" s="28" t="s">
        <v>60</v>
      </c>
      <c r="B10" s="28" t="s">
        <v>5</v>
      </c>
      <c r="C10" s="28" t="s">
        <v>13</v>
      </c>
      <c r="D10" s="28" t="s">
        <v>26</v>
      </c>
      <c r="E10" s="29">
        <v>38994</v>
      </c>
      <c r="F10" s="28" t="s">
        <v>81</v>
      </c>
      <c r="G10" s="28" t="s">
        <v>2</v>
      </c>
      <c r="H10" s="28">
        <v>483</v>
      </c>
      <c r="I10" s="30" t="s">
        <v>104</v>
      </c>
      <c r="J10" s="30" t="s">
        <v>93</v>
      </c>
      <c r="K10" s="28" t="s">
        <v>99</v>
      </c>
      <c r="L10" s="28" t="s">
        <v>92</v>
      </c>
    </row>
    <row r="11" spans="1:14" x14ac:dyDescent="0.25">
      <c r="A11" s="16" t="s">
        <v>67</v>
      </c>
      <c r="B11" s="1" t="s">
        <v>5</v>
      </c>
      <c r="C11" s="1" t="s">
        <v>66</v>
      </c>
      <c r="D11" s="1" t="s">
        <v>68</v>
      </c>
      <c r="E11" s="6">
        <v>40638</v>
      </c>
      <c r="F11" s="1" t="s">
        <v>81</v>
      </c>
      <c r="G11" s="1" t="s">
        <v>2</v>
      </c>
      <c r="H11" s="1">
        <v>333</v>
      </c>
      <c r="I11" s="13" t="s">
        <v>112</v>
      </c>
      <c r="J11" s="13"/>
      <c r="K11" s="32" t="s">
        <v>94</v>
      </c>
    </row>
    <row r="12" spans="1:14" x14ac:dyDescent="0.25">
      <c r="A12" s="16" t="s">
        <v>61</v>
      </c>
      <c r="B12" s="1" t="s">
        <v>5</v>
      </c>
      <c r="C12" s="1" t="s">
        <v>14</v>
      </c>
      <c r="D12" s="1" t="s">
        <v>27</v>
      </c>
      <c r="E12" s="6">
        <v>39504</v>
      </c>
      <c r="F12" s="1" t="s">
        <v>82</v>
      </c>
      <c r="G12" s="1" t="s">
        <v>2</v>
      </c>
      <c r="H12" s="1">
        <v>728</v>
      </c>
      <c r="I12" s="13" t="s">
        <v>48</v>
      </c>
      <c r="J12" s="13" t="s">
        <v>18</v>
      </c>
      <c r="K12" s="2"/>
      <c r="L12" s="2"/>
    </row>
    <row r="13" spans="1:14" x14ac:dyDescent="0.25">
      <c r="A13" s="16" t="s">
        <v>62</v>
      </c>
      <c r="B13" s="1" t="s">
        <v>5</v>
      </c>
      <c r="C13" s="1" t="s">
        <v>15</v>
      </c>
      <c r="D13" s="1" t="s">
        <v>28</v>
      </c>
      <c r="E13" s="6">
        <v>37605</v>
      </c>
      <c r="F13" s="1" t="s">
        <v>82</v>
      </c>
      <c r="G13" s="1" t="s">
        <v>18</v>
      </c>
      <c r="H13" s="1">
        <v>519</v>
      </c>
      <c r="I13" s="13" t="s">
        <v>48</v>
      </c>
      <c r="J13" s="13"/>
      <c r="K13" s="2"/>
      <c r="L13" s="2" t="s">
        <v>51</v>
      </c>
      <c r="M13" s="11"/>
    </row>
    <row r="14" spans="1:14" x14ac:dyDescent="0.25">
      <c r="A14" s="16" t="s">
        <v>63</v>
      </c>
      <c r="B14" s="1" t="s">
        <v>8</v>
      </c>
      <c r="C14" s="1" t="s">
        <v>16</v>
      </c>
      <c r="D14" s="1" t="s">
        <v>29</v>
      </c>
      <c r="E14" s="6">
        <v>43028</v>
      </c>
      <c r="F14" s="1" t="s">
        <v>83</v>
      </c>
      <c r="G14" s="1" t="s">
        <v>18</v>
      </c>
      <c r="H14" s="1">
        <v>728</v>
      </c>
      <c r="I14" s="3" t="s">
        <v>52</v>
      </c>
      <c r="J14" s="3"/>
      <c r="K14" s="2"/>
      <c r="L14" s="2"/>
    </row>
    <row r="15" spans="1:14" x14ac:dyDescent="0.25">
      <c r="A15" s="16" t="s">
        <v>64</v>
      </c>
      <c r="B15" s="1" t="s">
        <v>8</v>
      </c>
      <c r="C15" s="1" t="s">
        <v>16</v>
      </c>
      <c r="D15" s="1" t="s">
        <v>30</v>
      </c>
      <c r="E15" s="6">
        <v>42327</v>
      </c>
      <c r="F15" s="1" t="s">
        <v>83</v>
      </c>
      <c r="G15" s="1" t="s">
        <v>2</v>
      </c>
      <c r="H15" s="1">
        <v>728</v>
      </c>
      <c r="I15" s="3" t="s">
        <v>52</v>
      </c>
      <c r="J15" s="3"/>
      <c r="K15" s="2" t="s">
        <v>93</v>
      </c>
      <c r="L15" s="2"/>
    </row>
    <row r="16" spans="1:14" x14ac:dyDescent="0.25">
      <c r="A16" s="16" t="s">
        <v>65</v>
      </c>
      <c r="B16" s="1" t="s">
        <v>5</v>
      </c>
      <c r="C16" s="1" t="s">
        <v>17</v>
      </c>
      <c r="D16" s="1" t="s">
        <v>31</v>
      </c>
      <c r="E16" s="6">
        <v>39020</v>
      </c>
      <c r="F16" s="1" t="s">
        <v>83</v>
      </c>
      <c r="G16" s="1" t="s">
        <v>2</v>
      </c>
      <c r="H16" s="1">
        <v>333</v>
      </c>
      <c r="I16" s="13" t="s">
        <v>46</v>
      </c>
      <c r="J16" s="13"/>
      <c r="K16" s="2"/>
      <c r="L16" s="2"/>
    </row>
    <row r="17" spans="1:12" x14ac:dyDescent="0.25">
      <c r="I17" s="13"/>
      <c r="J17" s="13"/>
      <c r="K17" s="2"/>
      <c r="L17" s="2"/>
    </row>
    <row r="18" spans="1:12" x14ac:dyDescent="0.25">
      <c r="A18" s="37" t="s">
        <v>101</v>
      </c>
      <c r="B18" s="37"/>
      <c r="C18" s="37"/>
      <c r="D18" s="37"/>
      <c r="E18" s="37"/>
      <c r="F18" s="37"/>
      <c r="G18" s="37"/>
      <c r="H18" s="37"/>
      <c r="I18" s="13"/>
      <c r="J18" s="13"/>
      <c r="K18" s="2"/>
      <c r="L18" s="2"/>
    </row>
    <row r="19" spans="1:12" x14ac:dyDescent="0.25">
      <c r="A19" s="9"/>
      <c r="B19" s="10"/>
      <c r="C19" s="9"/>
      <c r="D19" s="9"/>
      <c r="E19" s="9"/>
      <c r="F19" s="9"/>
      <c r="G19" s="9"/>
      <c r="H19" s="9"/>
    </row>
    <row r="20" spans="1:12" x14ac:dyDescent="0.25">
      <c r="A20" s="8"/>
      <c r="B20" s="10"/>
      <c r="C20" s="8"/>
      <c r="D20" s="8"/>
      <c r="E20" s="8"/>
      <c r="F20" s="8"/>
      <c r="G20" s="8"/>
      <c r="H20" s="8"/>
    </row>
    <row r="21" spans="1:12" x14ac:dyDescent="0.25">
      <c r="B21" s="8"/>
    </row>
  </sheetData>
  <mergeCells count="13">
    <mergeCell ref="A18:H18"/>
    <mergeCell ref="L1:L3"/>
    <mergeCell ref="K1:K3"/>
    <mergeCell ref="G1:G3"/>
    <mergeCell ref="H1:H3"/>
    <mergeCell ref="I1:I3"/>
    <mergeCell ref="F1:F3"/>
    <mergeCell ref="A1:A3"/>
    <mergeCell ref="B1:B3"/>
    <mergeCell ref="C1:C3"/>
    <mergeCell ref="D1:D3"/>
    <mergeCell ref="E1:E3"/>
    <mergeCell ref="J1:J3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7"/>
  <sheetViews>
    <sheetView zoomScale="80" zoomScaleNormal="80" workbookViewId="0">
      <pane xSplit="1" topLeftCell="B1" activePane="topRight" state="frozen"/>
      <selection pane="topRight" activeCell="S17" sqref="S17"/>
    </sheetView>
  </sheetViews>
  <sheetFormatPr defaultRowHeight="15" x14ac:dyDescent="0.25"/>
  <cols>
    <col min="1" max="2" width="10.42578125" style="71" customWidth="1"/>
    <col min="3" max="3" width="10.85546875" style="75" customWidth="1"/>
    <col min="4" max="4" width="10.5703125" style="75" customWidth="1"/>
    <col min="5" max="5" width="17.28515625" style="75" customWidth="1"/>
    <col min="6" max="6" width="11.85546875" style="75" customWidth="1"/>
    <col min="7" max="7" width="10.5703125" style="75" customWidth="1"/>
    <col min="8" max="8" width="16" style="75" customWidth="1"/>
    <col min="9" max="9" width="10.85546875" style="75" customWidth="1"/>
    <col min="10" max="10" width="10.28515625" style="75" customWidth="1"/>
    <col min="11" max="11" width="17" style="75" customWidth="1"/>
    <col min="12" max="12" width="10.140625" style="75" customWidth="1"/>
    <col min="13" max="13" width="10.7109375" style="75" customWidth="1"/>
    <col min="14" max="14" width="15.42578125" style="75" customWidth="1"/>
    <col min="15" max="15" width="10.5703125" style="75" customWidth="1"/>
    <col min="16" max="16" width="11" style="75" customWidth="1"/>
    <col min="17" max="17" width="15.28515625" style="75" customWidth="1"/>
    <col min="18" max="18" width="10.5703125" style="75" customWidth="1"/>
    <col min="19" max="19" width="11" style="75" customWidth="1"/>
    <col min="20" max="20" width="15.28515625" style="75" customWidth="1"/>
    <col min="21" max="21" width="45.28515625" customWidth="1"/>
  </cols>
  <sheetData>
    <row r="1" spans="1:21" ht="15" customHeight="1" x14ac:dyDescent="0.25">
      <c r="A1" s="48" t="s">
        <v>84</v>
      </c>
      <c r="B1" s="43" t="s">
        <v>19</v>
      </c>
      <c r="C1" s="49" t="s">
        <v>33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6"/>
      <c r="S1" s="46"/>
      <c r="T1" s="46"/>
      <c r="U1" s="42" t="s">
        <v>87</v>
      </c>
    </row>
    <row r="2" spans="1:21" ht="15" customHeight="1" x14ac:dyDescent="0.25">
      <c r="A2" s="48"/>
      <c r="B2" s="43"/>
      <c r="C2" s="49" t="s">
        <v>34</v>
      </c>
      <c r="D2" s="49"/>
      <c r="E2" s="49"/>
      <c r="F2" s="49" t="s">
        <v>36</v>
      </c>
      <c r="G2" s="49"/>
      <c r="H2" s="49"/>
      <c r="I2" s="49" t="s">
        <v>73</v>
      </c>
      <c r="J2" s="49"/>
      <c r="K2" s="49"/>
      <c r="L2" s="49" t="s">
        <v>39</v>
      </c>
      <c r="M2" s="49"/>
      <c r="N2" s="49"/>
      <c r="O2" s="49" t="s">
        <v>38</v>
      </c>
      <c r="P2" s="49"/>
      <c r="Q2" s="49"/>
      <c r="R2" s="49" t="s">
        <v>111</v>
      </c>
      <c r="S2" s="49"/>
      <c r="T2" s="49"/>
      <c r="U2" s="42"/>
    </row>
    <row r="3" spans="1:21" ht="75" x14ac:dyDescent="0.25">
      <c r="A3" s="48"/>
      <c r="B3" s="43"/>
      <c r="C3" s="17" t="s">
        <v>106</v>
      </c>
      <c r="D3" s="17" t="s">
        <v>107</v>
      </c>
      <c r="E3" s="18" t="s">
        <v>43</v>
      </c>
      <c r="F3" s="17" t="s">
        <v>106</v>
      </c>
      <c r="G3" s="17" t="s">
        <v>107</v>
      </c>
      <c r="H3" s="18" t="s">
        <v>43</v>
      </c>
      <c r="I3" s="17" t="s">
        <v>106</v>
      </c>
      <c r="J3" s="17" t="s">
        <v>107</v>
      </c>
      <c r="K3" s="18" t="s">
        <v>43</v>
      </c>
      <c r="L3" s="17" t="s">
        <v>106</v>
      </c>
      <c r="M3" s="17" t="s">
        <v>107</v>
      </c>
      <c r="N3" s="18" t="s">
        <v>43</v>
      </c>
      <c r="O3" s="17" t="s">
        <v>106</v>
      </c>
      <c r="P3" s="17" t="s">
        <v>107</v>
      </c>
      <c r="Q3" s="18" t="s">
        <v>43</v>
      </c>
      <c r="R3" s="17" t="s">
        <v>106</v>
      </c>
      <c r="S3" s="17" t="s">
        <v>107</v>
      </c>
      <c r="T3" s="18" t="s">
        <v>43</v>
      </c>
      <c r="U3" s="42"/>
    </row>
    <row r="4" spans="1:21" ht="29.25" customHeight="1" x14ac:dyDescent="0.25">
      <c r="A4" s="50" t="s">
        <v>54</v>
      </c>
      <c r="B4" s="51">
        <v>701</v>
      </c>
      <c r="C4" s="52"/>
      <c r="D4" s="53"/>
      <c r="E4" s="19"/>
      <c r="F4" s="54">
        <v>1</v>
      </c>
      <c r="G4" s="55">
        <v>0.85</v>
      </c>
      <c r="H4" s="21" t="s">
        <v>42</v>
      </c>
      <c r="I4" s="52"/>
      <c r="J4" s="53"/>
      <c r="K4" s="19"/>
      <c r="L4" s="52"/>
      <c r="M4" s="53"/>
      <c r="N4" s="19"/>
      <c r="O4" s="52"/>
      <c r="P4" s="53"/>
      <c r="Q4" s="19"/>
      <c r="R4" s="52"/>
      <c r="S4" s="53"/>
      <c r="T4" s="19"/>
    </row>
    <row r="5" spans="1:21" ht="29.25" customHeight="1" x14ac:dyDescent="0.25">
      <c r="A5" s="50" t="s">
        <v>55</v>
      </c>
      <c r="B5" s="51">
        <v>701</v>
      </c>
      <c r="C5" s="52"/>
      <c r="D5" s="53"/>
      <c r="E5" s="19"/>
      <c r="F5" s="56"/>
      <c r="G5" s="57"/>
      <c r="H5" s="19"/>
      <c r="I5" s="58"/>
      <c r="J5" s="58"/>
      <c r="K5" s="58"/>
      <c r="L5" s="52"/>
      <c r="M5" s="53"/>
      <c r="N5" s="19"/>
      <c r="O5" s="52"/>
      <c r="P5" s="53"/>
      <c r="Q5" s="19"/>
      <c r="R5" s="59">
        <v>1</v>
      </c>
      <c r="S5" s="59">
        <v>0</v>
      </c>
      <c r="T5" s="59" t="s">
        <v>88</v>
      </c>
    </row>
    <row r="6" spans="1:21" x14ac:dyDescent="0.25">
      <c r="A6" s="50" t="s">
        <v>56</v>
      </c>
      <c r="B6" s="51">
        <v>528</v>
      </c>
      <c r="C6" s="52"/>
      <c r="D6" s="53"/>
      <c r="E6" s="19"/>
      <c r="F6" s="56"/>
      <c r="G6" s="57"/>
      <c r="H6" s="19"/>
      <c r="I6" s="56"/>
      <c r="J6" s="57"/>
      <c r="K6" s="19"/>
      <c r="L6" s="52"/>
      <c r="M6" s="53"/>
      <c r="N6" s="19"/>
      <c r="O6" s="54">
        <v>1</v>
      </c>
      <c r="P6" s="55">
        <v>0.85</v>
      </c>
      <c r="Q6" s="20" t="s">
        <v>90</v>
      </c>
      <c r="R6" s="56"/>
      <c r="S6" s="57"/>
      <c r="T6" s="60"/>
      <c r="U6" s="14" t="s">
        <v>103</v>
      </c>
    </row>
    <row r="7" spans="1:21" ht="30" x14ac:dyDescent="0.25">
      <c r="A7" s="50" t="s">
        <v>57</v>
      </c>
      <c r="B7" s="51">
        <v>701</v>
      </c>
      <c r="C7" s="52"/>
      <c r="D7" s="53"/>
      <c r="E7" s="19"/>
      <c r="F7" s="54">
        <v>0.5</v>
      </c>
      <c r="G7" s="55">
        <v>0.46</v>
      </c>
      <c r="H7" s="21" t="s">
        <v>42</v>
      </c>
      <c r="I7" s="52"/>
      <c r="J7" s="53"/>
      <c r="K7" s="19"/>
      <c r="L7" s="58"/>
      <c r="M7" s="58"/>
      <c r="N7" s="58"/>
      <c r="O7" s="52"/>
      <c r="P7" s="53"/>
      <c r="Q7" s="19"/>
      <c r="R7" s="61">
        <v>0.5</v>
      </c>
      <c r="S7" s="62">
        <v>0.35</v>
      </c>
      <c r="T7" s="47" t="s">
        <v>109</v>
      </c>
      <c r="U7" s="14"/>
    </row>
    <row r="8" spans="1:21" ht="37.5" customHeight="1" x14ac:dyDescent="0.25">
      <c r="A8" s="50" t="s">
        <v>58</v>
      </c>
      <c r="B8" s="51">
        <v>519</v>
      </c>
      <c r="C8" s="52"/>
      <c r="D8" s="53"/>
      <c r="E8" s="19"/>
      <c r="F8" s="54">
        <v>0.5</v>
      </c>
      <c r="G8" s="55">
        <v>0.43</v>
      </c>
      <c r="H8" s="21" t="s">
        <v>42</v>
      </c>
      <c r="I8" s="54">
        <v>0.5</v>
      </c>
      <c r="J8" s="63">
        <v>0.32</v>
      </c>
      <c r="K8" s="21" t="s">
        <v>91</v>
      </c>
      <c r="L8" s="52"/>
      <c r="M8" s="53"/>
      <c r="N8" s="19"/>
      <c r="O8" s="52"/>
      <c r="P8" s="53"/>
      <c r="Q8" s="19"/>
      <c r="R8" s="52"/>
      <c r="S8" s="53"/>
      <c r="T8" s="19"/>
      <c r="U8" s="14"/>
    </row>
    <row r="9" spans="1:21" ht="29.25" customHeight="1" x14ac:dyDescent="0.25">
      <c r="A9" s="50" t="s">
        <v>59</v>
      </c>
      <c r="B9" s="51">
        <v>333</v>
      </c>
      <c r="C9" s="52"/>
      <c r="D9" s="53"/>
      <c r="E9" s="19"/>
      <c r="F9" s="52"/>
      <c r="G9" s="53"/>
      <c r="H9" s="19"/>
      <c r="I9" s="58"/>
      <c r="J9" s="58"/>
      <c r="K9" s="58"/>
      <c r="L9" s="52"/>
      <c r="M9" s="53"/>
      <c r="N9" s="19"/>
      <c r="O9" s="52"/>
      <c r="P9" s="53"/>
      <c r="Q9" s="19"/>
      <c r="R9" s="59">
        <v>1</v>
      </c>
      <c r="S9" s="59">
        <v>0</v>
      </c>
      <c r="T9" s="59" t="s">
        <v>88</v>
      </c>
      <c r="U9" s="14"/>
    </row>
    <row r="10" spans="1:21" ht="29.25" customHeight="1" x14ac:dyDescent="0.25">
      <c r="A10" s="50" t="s">
        <v>60</v>
      </c>
      <c r="B10" s="51">
        <v>483</v>
      </c>
      <c r="C10" s="52"/>
      <c r="D10" s="53"/>
      <c r="E10" s="19"/>
      <c r="F10" s="52"/>
      <c r="G10" s="53"/>
      <c r="H10" s="19"/>
      <c r="I10" s="59">
        <v>1</v>
      </c>
      <c r="J10" s="59">
        <v>0</v>
      </c>
      <c r="K10" s="59" t="s">
        <v>91</v>
      </c>
      <c r="L10" s="52"/>
      <c r="M10" s="64"/>
      <c r="N10" s="19"/>
      <c r="O10" s="52"/>
      <c r="P10" s="53"/>
      <c r="Q10" s="19"/>
      <c r="R10" s="52"/>
      <c r="S10" s="53"/>
      <c r="T10" s="19"/>
      <c r="U10" s="14"/>
    </row>
    <row r="11" spans="1:21" x14ac:dyDescent="0.25">
      <c r="A11" s="50" t="s">
        <v>67</v>
      </c>
      <c r="B11" s="51">
        <v>333</v>
      </c>
      <c r="C11" s="52"/>
      <c r="D11" s="53"/>
      <c r="E11" s="19"/>
      <c r="F11" s="52"/>
      <c r="G11" s="53"/>
      <c r="H11" s="19"/>
      <c r="I11" s="65"/>
      <c r="J11" s="66"/>
      <c r="K11" s="67"/>
      <c r="L11" s="52"/>
      <c r="M11" s="53"/>
      <c r="N11" s="19"/>
      <c r="O11" s="52"/>
      <c r="P11" s="53"/>
      <c r="Q11" s="19"/>
      <c r="R11" s="68">
        <v>1</v>
      </c>
      <c r="S11" s="69">
        <v>0.25</v>
      </c>
      <c r="T11" s="21" t="s">
        <v>110</v>
      </c>
      <c r="U11" s="8"/>
    </row>
    <row r="12" spans="1:21" ht="60" x14ac:dyDescent="0.25">
      <c r="A12" s="50" t="s">
        <v>61</v>
      </c>
      <c r="B12" s="51">
        <v>728</v>
      </c>
      <c r="C12" s="54">
        <v>0.75</v>
      </c>
      <c r="D12" s="55">
        <v>0.7</v>
      </c>
      <c r="E12" s="21" t="s">
        <v>86</v>
      </c>
      <c r="F12" s="52"/>
      <c r="G12" s="53"/>
      <c r="H12" s="19"/>
      <c r="I12" s="52"/>
      <c r="J12" s="53"/>
      <c r="K12" s="19"/>
      <c r="L12" s="54">
        <v>0.25</v>
      </c>
      <c r="M12" s="55">
        <v>0.2</v>
      </c>
      <c r="N12" s="22" t="s">
        <v>113</v>
      </c>
      <c r="O12" s="52"/>
      <c r="P12" s="53"/>
      <c r="Q12" s="19"/>
      <c r="R12" s="52"/>
      <c r="S12" s="53"/>
      <c r="T12" s="19"/>
      <c r="U12" s="14"/>
    </row>
    <row r="13" spans="1:21" ht="60" customHeight="1" x14ac:dyDescent="0.25">
      <c r="A13" s="50" t="s">
        <v>62</v>
      </c>
      <c r="B13" s="51">
        <v>519</v>
      </c>
      <c r="C13" s="54">
        <v>0.5</v>
      </c>
      <c r="D13" s="55">
        <v>0.46</v>
      </c>
      <c r="E13" s="21" t="s">
        <v>86</v>
      </c>
      <c r="F13" s="52"/>
      <c r="G13" s="53"/>
      <c r="H13" s="19"/>
      <c r="I13" s="52"/>
      <c r="J13" s="53"/>
      <c r="K13" s="19"/>
      <c r="L13" s="54">
        <v>0.5</v>
      </c>
      <c r="M13" s="55">
        <v>0.48</v>
      </c>
      <c r="N13" s="22" t="s">
        <v>113</v>
      </c>
      <c r="O13" s="52"/>
      <c r="P13" s="53"/>
      <c r="Q13" s="19"/>
      <c r="R13" s="52"/>
      <c r="S13" s="53"/>
      <c r="T13" s="19"/>
      <c r="U13" s="14"/>
    </row>
    <row r="14" spans="1:21" ht="45" x14ac:dyDescent="0.25">
      <c r="A14" s="50" t="s">
        <v>63</v>
      </c>
      <c r="B14" s="51">
        <v>728</v>
      </c>
      <c r="C14" s="54">
        <v>1</v>
      </c>
      <c r="D14" s="55">
        <v>0.94</v>
      </c>
      <c r="E14" s="20" t="s">
        <v>85</v>
      </c>
      <c r="F14" s="52"/>
      <c r="G14" s="53"/>
      <c r="H14" s="19"/>
      <c r="I14" s="52"/>
      <c r="J14" s="53"/>
      <c r="K14" s="19"/>
      <c r="L14" s="52"/>
      <c r="M14" s="53"/>
      <c r="N14" s="19"/>
      <c r="O14" s="52"/>
      <c r="P14" s="53"/>
      <c r="Q14" s="19"/>
      <c r="R14" s="52"/>
      <c r="S14" s="53"/>
      <c r="T14" s="19"/>
      <c r="U14" s="14"/>
    </row>
    <row r="15" spans="1:21" ht="45" x14ac:dyDescent="0.25">
      <c r="A15" s="50" t="s">
        <v>64</v>
      </c>
      <c r="B15" s="51">
        <v>728</v>
      </c>
      <c r="C15" s="54">
        <v>1</v>
      </c>
      <c r="D15" s="55">
        <v>0.45</v>
      </c>
      <c r="E15" s="20" t="s">
        <v>85</v>
      </c>
      <c r="F15" s="52"/>
      <c r="G15" s="53"/>
      <c r="H15" s="19"/>
      <c r="I15" s="52"/>
      <c r="J15" s="53"/>
      <c r="K15" s="19"/>
      <c r="L15" s="52"/>
      <c r="M15" s="53"/>
      <c r="N15" s="19"/>
      <c r="O15" s="52"/>
      <c r="P15" s="53"/>
      <c r="Q15" s="19"/>
      <c r="R15" s="52"/>
      <c r="S15" s="53"/>
      <c r="T15" s="19"/>
      <c r="U15" s="14" t="s">
        <v>95</v>
      </c>
    </row>
    <row r="16" spans="1:21" x14ac:dyDescent="0.25">
      <c r="A16" s="50" t="s">
        <v>65</v>
      </c>
      <c r="B16" s="51">
        <v>333</v>
      </c>
      <c r="C16" s="52"/>
      <c r="D16" s="53"/>
      <c r="E16" s="19"/>
      <c r="F16" s="52"/>
      <c r="G16" s="53"/>
      <c r="H16" s="19"/>
      <c r="I16" s="54">
        <v>0.5</v>
      </c>
      <c r="J16" s="55">
        <v>0.25</v>
      </c>
      <c r="K16" s="70" t="s">
        <v>88</v>
      </c>
      <c r="L16" s="54">
        <v>0.5</v>
      </c>
      <c r="M16" s="55">
        <v>0.19</v>
      </c>
      <c r="N16" s="22" t="s">
        <v>89</v>
      </c>
      <c r="O16" s="52"/>
      <c r="P16" s="53"/>
      <c r="Q16" s="19"/>
      <c r="R16" s="52"/>
      <c r="S16" s="53"/>
      <c r="T16" s="19"/>
      <c r="U16" s="14" t="s">
        <v>93</v>
      </c>
    </row>
    <row r="17" spans="3:20" ht="60" x14ac:dyDescent="0.25">
      <c r="C17" s="15" t="s">
        <v>69</v>
      </c>
      <c r="D17" s="72">
        <f>SUM((D12*B12)+(D13*B13)+(D14*B14)+(D15*B15))</f>
        <v>1760.2599999999998</v>
      </c>
      <c r="E17" s="73"/>
      <c r="F17" s="73"/>
      <c r="G17" s="73">
        <f>(B4*G4)+(B7*G7)+(B8*G8)</f>
        <v>1141.48</v>
      </c>
      <c r="H17" s="73"/>
      <c r="I17" s="73"/>
      <c r="J17" s="74">
        <f>(B5*S5)+(B7*J7)+(B8*J8)+(B9*S9)+(B10*J10)+(B11*S11)+(B16*J16)</f>
        <v>332.58000000000004</v>
      </c>
      <c r="K17" s="73"/>
      <c r="L17" s="73"/>
      <c r="M17" s="73">
        <f>(B12*M12)+(B13*M13)+(B16*M16)</f>
        <v>457.99</v>
      </c>
      <c r="N17" s="73"/>
      <c r="O17" s="73"/>
      <c r="P17" s="73">
        <f>B6*P6</f>
        <v>448.8</v>
      </c>
      <c r="Q17" s="73"/>
      <c r="R17" s="73"/>
      <c r="S17" s="73">
        <f>SUM((S7*B7)+(S11*B11))</f>
        <v>328.6</v>
      </c>
      <c r="T17" s="73"/>
    </row>
  </sheetData>
  <mergeCells count="10">
    <mergeCell ref="A1:A3"/>
    <mergeCell ref="U1:U3"/>
    <mergeCell ref="C1:Q1"/>
    <mergeCell ref="C2:E2"/>
    <mergeCell ref="F2:H2"/>
    <mergeCell ref="I2:K2"/>
    <mergeCell ref="L2:N2"/>
    <mergeCell ref="O2:Q2"/>
    <mergeCell ref="B1:B3"/>
    <mergeCell ref="R2:T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workbookViewId="0">
      <selection activeCell="Y17" sqref="Y17"/>
    </sheetView>
  </sheetViews>
  <sheetFormatPr defaultRowHeight="15" x14ac:dyDescent="0.25"/>
  <cols>
    <col min="1" max="1" width="9.140625" customWidth="1"/>
    <col min="12" max="12" width="31.140625" customWidth="1"/>
    <col min="16" max="18" width="10.140625" bestFit="1" customWidth="1"/>
  </cols>
  <sheetData>
    <row r="1" spans="1:18" x14ac:dyDescent="0.25">
      <c r="A1" s="45">
        <v>45188</v>
      </c>
      <c r="B1" s="45"/>
      <c r="C1" s="45"/>
      <c r="D1" s="45"/>
      <c r="E1" s="45"/>
      <c r="F1" s="45"/>
      <c r="G1" s="45"/>
      <c r="H1" s="45"/>
      <c r="I1" s="45"/>
      <c r="L1" s="10" t="s">
        <v>75</v>
      </c>
      <c r="M1" s="23" t="s">
        <v>96</v>
      </c>
      <c r="N1" s="23" t="s">
        <v>97</v>
      </c>
      <c r="O1" s="23" t="s">
        <v>98</v>
      </c>
      <c r="P1" s="25">
        <v>44657</v>
      </c>
      <c r="Q1" s="79">
        <v>44852</v>
      </c>
      <c r="R1" s="78">
        <v>45188</v>
      </c>
    </row>
    <row r="2" spans="1:18" x14ac:dyDescent="0.25">
      <c r="A2" s="4" t="s">
        <v>75</v>
      </c>
      <c r="B2" s="4" t="s">
        <v>74</v>
      </c>
      <c r="C2" s="4" t="s">
        <v>35</v>
      </c>
      <c r="D2" s="4" t="s">
        <v>36</v>
      </c>
      <c r="E2" s="4" t="s">
        <v>73</v>
      </c>
      <c r="F2" s="4" t="s">
        <v>39</v>
      </c>
      <c r="G2" s="4" t="s">
        <v>38</v>
      </c>
      <c r="L2" s="8" t="s">
        <v>74</v>
      </c>
      <c r="M2" s="24">
        <v>946</v>
      </c>
      <c r="N2" s="24">
        <v>946</v>
      </c>
      <c r="O2" s="24">
        <v>851.76</v>
      </c>
      <c r="P2" s="5">
        <v>786.24</v>
      </c>
      <c r="Q2" s="33">
        <v>800.8</v>
      </c>
      <c r="R2">
        <v>1760.2599999999998</v>
      </c>
    </row>
    <row r="3" spans="1:18" x14ac:dyDescent="0.25">
      <c r="A3" s="4" t="s">
        <v>70</v>
      </c>
      <c r="B3" s="33">
        <v>800.8</v>
      </c>
      <c r="C3" s="33">
        <v>658.02</v>
      </c>
      <c r="D3" s="33">
        <v>1149.0299999999997</v>
      </c>
      <c r="E3" s="33">
        <v>386.37</v>
      </c>
      <c r="F3" s="33">
        <v>482.77</v>
      </c>
      <c r="G3" s="33">
        <v>475.2</v>
      </c>
      <c r="H3" s="5"/>
      <c r="L3" s="34" t="s">
        <v>35</v>
      </c>
      <c r="M3" s="35">
        <v>655</v>
      </c>
      <c r="N3" s="35">
        <v>655</v>
      </c>
      <c r="O3" s="35">
        <v>699.54</v>
      </c>
      <c r="P3" s="36">
        <v>642.44999999999993</v>
      </c>
      <c r="Q3" s="76">
        <v>658.02</v>
      </c>
      <c r="R3" s="77" t="s">
        <v>108</v>
      </c>
    </row>
    <row r="4" spans="1:18" x14ac:dyDescent="0.25">
      <c r="A4" s="4"/>
      <c r="B4" s="33"/>
      <c r="C4" s="33"/>
      <c r="D4" s="33"/>
      <c r="E4" s="33"/>
      <c r="F4" s="33"/>
      <c r="G4" s="33"/>
      <c r="H4" s="5"/>
      <c r="L4" s="8" t="s">
        <v>36</v>
      </c>
      <c r="M4" s="24">
        <v>1002</v>
      </c>
      <c r="N4" s="24">
        <v>1002</v>
      </c>
      <c r="O4" s="24">
        <v>1146.4000000000001</v>
      </c>
      <c r="P4" s="5">
        <v>1017.39</v>
      </c>
      <c r="Q4" s="33">
        <v>1149.0299999999997</v>
      </c>
      <c r="R4">
        <v>1141.48</v>
      </c>
    </row>
    <row r="5" spans="1:18" x14ac:dyDescent="0.25">
      <c r="A5" s="4"/>
      <c r="B5" s="33"/>
      <c r="C5" s="33"/>
      <c r="D5" s="33"/>
      <c r="E5" s="33"/>
      <c r="F5" s="33"/>
      <c r="G5" s="33"/>
      <c r="H5" s="5"/>
      <c r="L5" s="34" t="s">
        <v>37</v>
      </c>
      <c r="M5" s="35">
        <v>1820</v>
      </c>
      <c r="N5" s="35">
        <v>1514</v>
      </c>
      <c r="O5" s="35">
        <v>1554.07</v>
      </c>
      <c r="P5" s="36">
        <v>426.92000000000007</v>
      </c>
      <c r="Q5" s="36" t="s">
        <v>108</v>
      </c>
      <c r="R5" s="77" t="s">
        <v>108</v>
      </c>
    </row>
    <row r="6" spans="1:18" x14ac:dyDescent="0.25">
      <c r="A6" s="4"/>
      <c r="B6" s="33"/>
      <c r="C6" s="33"/>
      <c r="D6" s="33"/>
      <c r="E6" s="33"/>
      <c r="F6" s="33"/>
      <c r="G6" s="33"/>
      <c r="H6" s="5"/>
      <c r="L6" s="8" t="s">
        <v>39</v>
      </c>
      <c r="M6" s="24">
        <v>619</v>
      </c>
      <c r="N6" s="24">
        <v>619</v>
      </c>
      <c r="O6" s="24">
        <v>473.78999999999996</v>
      </c>
      <c r="P6" s="13">
        <v>432.59</v>
      </c>
      <c r="Q6" s="33">
        <v>482.77</v>
      </c>
      <c r="R6">
        <v>457.99</v>
      </c>
    </row>
    <row r="7" spans="1:18" x14ac:dyDescent="0.25">
      <c r="A7" s="4"/>
      <c r="B7" s="33"/>
      <c r="C7" s="33"/>
      <c r="D7" s="33"/>
      <c r="E7" s="33"/>
      <c r="F7" s="33"/>
      <c r="G7" s="33"/>
      <c r="H7" s="5"/>
      <c r="L7" s="8" t="s">
        <v>38</v>
      </c>
      <c r="M7" s="24">
        <v>528</v>
      </c>
      <c r="N7" s="24">
        <v>528</v>
      </c>
      <c r="O7" s="24">
        <v>517.44000000000005</v>
      </c>
      <c r="P7" s="5">
        <v>475.2</v>
      </c>
      <c r="Q7" s="33">
        <v>475.2</v>
      </c>
      <c r="R7">
        <v>448.8</v>
      </c>
    </row>
    <row r="8" spans="1:18" x14ac:dyDescent="0.25">
      <c r="A8" s="4"/>
      <c r="B8" s="33"/>
      <c r="C8" s="33"/>
      <c r="D8" s="33"/>
      <c r="E8" s="33"/>
      <c r="F8" s="33"/>
      <c r="G8" s="33"/>
      <c r="H8" s="5"/>
      <c r="L8" s="8" t="s">
        <v>73</v>
      </c>
      <c r="M8" s="24">
        <v>0</v>
      </c>
      <c r="N8" s="24">
        <v>0</v>
      </c>
      <c r="O8" s="24">
        <v>96.6</v>
      </c>
      <c r="P8" s="5">
        <v>140.07</v>
      </c>
      <c r="Q8" s="33">
        <v>246.3</v>
      </c>
      <c r="R8">
        <v>332.58000000000004</v>
      </c>
    </row>
    <row r="9" spans="1:18" x14ac:dyDescent="0.25">
      <c r="A9" s="4"/>
      <c r="B9" s="33"/>
      <c r="C9" s="33"/>
      <c r="D9" s="33"/>
      <c r="E9" s="33"/>
      <c r="F9" s="33"/>
      <c r="G9" s="33"/>
      <c r="H9" s="5"/>
      <c r="L9" s="8" t="s">
        <v>111</v>
      </c>
      <c r="M9" s="36" t="s">
        <v>108</v>
      </c>
      <c r="N9" s="36" t="s">
        <v>108</v>
      </c>
      <c r="O9" s="36" t="s">
        <v>108</v>
      </c>
      <c r="P9" s="36" t="s">
        <v>108</v>
      </c>
      <c r="Q9" s="36" t="s">
        <v>108</v>
      </c>
      <c r="R9" s="33">
        <v>328.6</v>
      </c>
    </row>
    <row r="10" spans="1:18" x14ac:dyDescent="0.25">
      <c r="A10" s="4"/>
      <c r="B10" s="33"/>
      <c r="C10" s="33"/>
      <c r="D10" s="33"/>
      <c r="E10" s="33"/>
      <c r="F10" s="33"/>
      <c r="G10" s="33"/>
      <c r="H10" s="5"/>
    </row>
    <row r="28" spans="1:9" x14ac:dyDescent="0.25">
      <c r="A28" s="45">
        <v>44852</v>
      </c>
      <c r="B28" s="45"/>
      <c r="C28" s="45"/>
      <c r="D28" s="45"/>
      <c r="E28" s="45"/>
      <c r="F28" s="45"/>
      <c r="G28" s="45"/>
      <c r="H28" s="45"/>
      <c r="I28" s="45"/>
    </row>
    <row r="29" spans="1:9" x14ac:dyDescent="0.25">
      <c r="A29" s="4" t="s">
        <v>75</v>
      </c>
      <c r="B29" s="4" t="s">
        <v>74</v>
      </c>
      <c r="C29" s="4" t="s">
        <v>35</v>
      </c>
      <c r="D29" s="4" t="s">
        <v>36</v>
      </c>
      <c r="E29" s="4" t="s">
        <v>73</v>
      </c>
      <c r="F29" s="4" t="s">
        <v>39</v>
      </c>
      <c r="G29" s="4" t="s">
        <v>38</v>
      </c>
    </row>
    <row r="30" spans="1:9" x14ac:dyDescent="0.25">
      <c r="A30" s="4" t="s">
        <v>70</v>
      </c>
      <c r="B30" s="33">
        <v>800.8</v>
      </c>
      <c r="C30" s="33">
        <v>658.02</v>
      </c>
      <c r="D30" s="33">
        <v>1149.0299999999997</v>
      </c>
      <c r="E30" s="33">
        <v>386.37</v>
      </c>
      <c r="F30" s="33">
        <v>482.77</v>
      </c>
      <c r="G30" s="33">
        <v>475.2</v>
      </c>
      <c r="H30" s="5"/>
    </row>
    <row r="31" spans="1:9" x14ac:dyDescent="0.25">
      <c r="B31" s="33"/>
      <c r="C31" s="33"/>
      <c r="D31" s="33"/>
      <c r="E31" s="33"/>
      <c r="F31" s="33"/>
      <c r="G31" s="33"/>
    </row>
    <row r="56" spans="1:23" x14ac:dyDescent="0.25">
      <c r="A56" s="45">
        <v>44657</v>
      </c>
      <c r="B56" s="45"/>
      <c r="C56" s="45"/>
      <c r="D56" s="45"/>
      <c r="E56" s="45"/>
      <c r="F56" s="45"/>
      <c r="G56" s="45"/>
      <c r="H56" s="45"/>
      <c r="I56" s="45"/>
      <c r="J56" s="5"/>
      <c r="R56" s="26"/>
    </row>
    <row r="57" spans="1:23" x14ac:dyDescent="0.25">
      <c r="A57" s="4" t="s">
        <v>75</v>
      </c>
      <c r="B57" s="4" t="s">
        <v>74</v>
      </c>
      <c r="C57" s="4" t="s">
        <v>35</v>
      </c>
      <c r="D57" s="4" t="s">
        <v>36</v>
      </c>
      <c r="E57" s="4" t="s">
        <v>37</v>
      </c>
      <c r="F57" s="4" t="s">
        <v>39</v>
      </c>
      <c r="G57" s="4" t="s">
        <v>38</v>
      </c>
      <c r="H57" s="4" t="s">
        <v>73</v>
      </c>
      <c r="J57" s="13"/>
      <c r="R57" s="5"/>
      <c r="S57" s="5"/>
      <c r="T57" s="5"/>
      <c r="U57" s="5"/>
      <c r="V57" s="5"/>
      <c r="W57" s="5"/>
    </row>
    <row r="58" spans="1:23" x14ac:dyDescent="0.25">
      <c r="A58" s="4" t="s">
        <v>70</v>
      </c>
      <c r="B58" s="5">
        <v>786.24</v>
      </c>
      <c r="C58" s="5">
        <v>642.44999999999993</v>
      </c>
      <c r="D58" s="5">
        <v>1017.39</v>
      </c>
      <c r="E58" s="5">
        <v>426.92000000000007</v>
      </c>
      <c r="F58" s="13">
        <v>432.59</v>
      </c>
      <c r="G58" s="5">
        <v>475.2</v>
      </c>
      <c r="H58" s="5">
        <v>140.07</v>
      </c>
      <c r="J58" s="13"/>
      <c r="R58" s="5"/>
      <c r="S58" s="5"/>
      <c r="T58" s="5"/>
      <c r="U58" s="5"/>
      <c r="V58" s="5"/>
      <c r="W58" s="5"/>
    </row>
    <row r="59" spans="1:23" x14ac:dyDescent="0.25">
      <c r="R59" s="5"/>
      <c r="S59" s="5"/>
      <c r="T59" s="5"/>
      <c r="U59" s="5"/>
      <c r="V59" s="5"/>
      <c r="W59" s="5"/>
    </row>
    <row r="60" spans="1:23" x14ac:dyDescent="0.25">
      <c r="R60" s="5"/>
      <c r="S60" s="5"/>
      <c r="T60" s="5"/>
      <c r="U60" s="5"/>
      <c r="V60" s="5"/>
      <c r="W60" s="5"/>
    </row>
    <row r="61" spans="1:23" x14ac:dyDescent="0.25">
      <c r="R61" s="5"/>
      <c r="S61" s="5"/>
      <c r="T61" s="5"/>
      <c r="U61" s="5"/>
      <c r="V61" s="5"/>
      <c r="W61" s="5"/>
    </row>
    <row r="62" spans="1:23" x14ac:dyDescent="0.25">
      <c r="R62" s="5"/>
      <c r="S62" s="13"/>
      <c r="T62" s="13"/>
      <c r="U62" s="13"/>
      <c r="V62" s="13"/>
      <c r="W62" s="13"/>
    </row>
    <row r="63" spans="1:23" x14ac:dyDescent="0.25">
      <c r="R63" s="5"/>
      <c r="S63" s="5"/>
      <c r="T63" s="5"/>
      <c r="U63" s="5"/>
      <c r="V63" s="5"/>
      <c r="W63" s="5"/>
    </row>
    <row r="64" spans="1:23" x14ac:dyDescent="0.25">
      <c r="Q64" s="5"/>
      <c r="R64" s="5"/>
      <c r="S64" s="5"/>
      <c r="T64" s="5"/>
      <c r="U64" s="5"/>
      <c r="V64" s="5"/>
      <c r="W64" s="5"/>
    </row>
    <row r="65" spans="1:18" x14ac:dyDescent="0.25">
      <c r="Q65" s="26"/>
      <c r="R65" s="26"/>
    </row>
    <row r="66" spans="1:18" x14ac:dyDescent="0.25">
      <c r="Q66" s="26"/>
      <c r="R66" s="26"/>
    </row>
    <row r="79" spans="1:18" x14ac:dyDescent="0.25">
      <c r="A79" s="44">
        <v>44364</v>
      </c>
      <c r="B79" s="44"/>
      <c r="C79" s="44"/>
      <c r="D79" s="44"/>
      <c r="E79" s="44"/>
      <c r="F79" s="44"/>
      <c r="G79" s="44"/>
      <c r="H79" s="44"/>
      <c r="I79" s="27"/>
    </row>
    <row r="80" spans="1:18" x14ac:dyDescent="0.25">
      <c r="A80" s="10" t="s">
        <v>75</v>
      </c>
      <c r="B80" s="8" t="s">
        <v>74</v>
      </c>
      <c r="C80" s="8" t="s">
        <v>35</v>
      </c>
      <c r="D80" s="8" t="s">
        <v>36</v>
      </c>
      <c r="E80" s="8" t="s">
        <v>37</v>
      </c>
      <c r="F80" s="8" t="s">
        <v>39</v>
      </c>
      <c r="G80" s="8" t="s">
        <v>38</v>
      </c>
      <c r="H80" s="8" t="s">
        <v>73</v>
      </c>
    </row>
    <row r="81" spans="1:8" x14ac:dyDescent="0.25">
      <c r="A81" s="10" t="s">
        <v>70</v>
      </c>
      <c r="B81" s="1">
        <v>851.76</v>
      </c>
      <c r="C81" s="1">
        <v>699.54</v>
      </c>
      <c r="D81" s="1">
        <v>1146.4000000000001</v>
      </c>
      <c r="E81" s="1">
        <v>1554.07</v>
      </c>
      <c r="F81" s="1">
        <v>473.78999999999996</v>
      </c>
      <c r="G81" s="1">
        <v>517.44000000000005</v>
      </c>
      <c r="H81" s="1">
        <v>96.6</v>
      </c>
    </row>
    <row r="82" spans="1:8" x14ac:dyDescent="0.25">
      <c r="D82" s="8"/>
      <c r="H82" s="8"/>
    </row>
    <row r="83" spans="1:8" x14ac:dyDescent="0.25">
      <c r="D83" s="1"/>
      <c r="H83" s="1"/>
    </row>
    <row r="84" spans="1:8" x14ac:dyDescent="0.25">
      <c r="B84" s="1"/>
      <c r="C84" s="1"/>
      <c r="D84" s="1"/>
      <c r="E84" s="1"/>
      <c r="F84" s="1"/>
      <c r="G84" s="1"/>
      <c r="H84" s="1"/>
    </row>
    <row r="85" spans="1:8" x14ac:dyDescent="0.25">
      <c r="B85" s="1"/>
      <c r="C85" s="1"/>
      <c r="D85" s="1"/>
      <c r="E85" s="1"/>
      <c r="F85" s="1"/>
      <c r="G85" s="1"/>
      <c r="H85" s="1"/>
    </row>
    <row r="102" spans="1:9" x14ac:dyDescent="0.25">
      <c r="A102" s="44">
        <v>44161</v>
      </c>
      <c r="B102" s="44"/>
      <c r="C102" s="44"/>
      <c r="D102" s="44"/>
      <c r="E102" s="44"/>
      <c r="F102" s="44"/>
      <c r="G102" s="44"/>
      <c r="H102" s="44"/>
      <c r="I102" s="27"/>
    </row>
    <row r="103" spans="1:9" x14ac:dyDescent="0.25">
      <c r="A103" s="10" t="s">
        <v>75</v>
      </c>
      <c r="B103" s="8" t="s">
        <v>74</v>
      </c>
      <c r="C103" s="8" t="s">
        <v>35</v>
      </c>
      <c r="D103" s="8" t="s">
        <v>36</v>
      </c>
      <c r="E103" s="8" t="s">
        <v>37</v>
      </c>
      <c r="F103" s="8" t="s">
        <v>39</v>
      </c>
      <c r="G103" s="8" t="s">
        <v>38</v>
      </c>
      <c r="H103" s="8" t="s">
        <v>73</v>
      </c>
    </row>
    <row r="104" spans="1:9" x14ac:dyDescent="0.25">
      <c r="A104" s="10" t="s">
        <v>70</v>
      </c>
      <c r="B104" s="8">
        <v>946</v>
      </c>
      <c r="C104" s="8">
        <v>655</v>
      </c>
      <c r="D104" s="8">
        <v>1002</v>
      </c>
      <c r="E104" s="8">
        <v>1514</v>
      </c>
      <c r="F104" s="8">
        <v>619</v>
      </c>
      <c r="G104" s="8">
        <v>528</v>
      </c>
      <c r="H104" s="8">
        <v>0</v>
      </c>
    </row>
    <row r="125" spans="1:9" x14ac:dyDescent="0.25">
      <c r="A125" s="44">
        <v>44134</v>
      </c>
      <c r="B125" s="44"/>
      <c r="C125" s="44"/>
      <c r="D125" s="44"/>
      <c r="E125" s="44"/>
      <c r="F125" s="44"/>
      <c r="G125" s="44"/>
      <c r="H125" s="44"/>
      <c r="I125" s="27"/>
    </row>
    <row r="126" spans="1:9" x14ac:dyDescent="0.25">
      <c r="A126" s="10" t="s">
        <v>75</v>
      </c>
      <c r="B126" s="8" t="s">
        <v>74</v>
      </c>
      <c r="C126" s="8" t="s">
        <v>35</v>
      </c>
      <c r="D126" s="8" t="s">
        <v>36</v>
      </c>
      <c r="E126" s="8" t="s">
        <v>37</v>
      </c>
      <c r="F126" s="8" t="s">
        <v>39</v>
      </c>
      <c r="G126" t="s">
        <v>38</v>
      </c>
      <c r="H126" t="s">
        <v>73</v>
      </c>
    </row>
    <row r="127" spans="1:9" x14ac:dyDescent="0.25">
      <c r="A127" s="10" t="s">
        <v>70</v>
      </c>
      <c r="B127" s="8">
        <v>946</v>
      </c>
      <c r="C127" s="8">
        <v>655</v>
      </c>
      <c r="D127" s="8">
        <v>1002</v>
      </c>
      <c r="E127" s="8">
        <v>1820</v>
      </c>
      <c r="F127" s="8">
        <v>619</v>
      </c>
      <c r="G127">
        <v>528</v>
      </c>
      <c r="H127">
        <v>0</v>
      </c>
    </row>
  </sheetData>
  <mergeCells count="6">
    <mergeCell ref="A1:I1"/>
    <mergeCell ref="A79:H79"/>
    <mergeCell ref="A102:H102"/>
    <mergeCell ref="A125:H125"/>
    <mergeCell ref="A56:I56"/>
    <mergeCell ref="A28:I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26FAF4A5E6ED49B0A2280720C2B6C1" ma:contentTypeVersion="13" ma:contentTypeDescription="Vytvoří nový dokument" ma:contentTypeScope="" ma:versionID="6b61d975a96f923370096136ee541ab7">
  <xsd:schema xmlns:xsd="http://www.w3.org/2001/XMLSchema" xmlns:xs="http://www.w3.org/2001/XMLSchema" xmlns:p="http://schemas.microsoft.com/office/2006/metadata/properties" xmlns:ns3="a6506c9e-6449-4008-9ceb-bbb029671267" xmlns:ns4="f238a230-22c5-4c4d-9388-e94e08f12360" targetNamespace="http://schemas.microsoft.com/office/2006/metadata/properties" ma:root="true" ma:fieldsID="ebd5795c02b9734733f9c9ccb48dfd51" ns3:_="" ns4:_="">
    <xsd:import namespace="a6506c9e-6449-4008-9ceb-bbb029671267"/>
    <xsd:import namespace="f238a230-22c5-4c4d-9388-e94e08f123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06c9e-6449-4008-9ceb-bbb0296712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8a230-22c5-4c4d-9388-e94e08f123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BCFDC9-0D80-4EBD-BA27-EB14F5ABB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06c9e-6449-4008-9ceb-bbb029671267"/>
    <ds:schemaRef ds:uri="f238a230-22c5-4c4d-9388-e94e08f123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2A1A70-097B-4BC3-A080-766BB6FA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3242F-0367-4BD8-9465-0E7225FC36C0}">
  <ds:schemaRefs>
    <ds:schemaRef ds:uri="http://schemas.microsoft.com/office/2006/documentManagement/types"/>
    <ds:schemaRef ds:uri="http://www.w3.org/XML/1998/namespace"/>
    <ds:schemaRef ds:uri="a6506c9e-6449-4008-9ceb-bbb029671267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238a230-22c5-4c4d-9388-e94e08f1236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Legend</vt:lpstr>
      <vt:lpstr>deep freezer boxes</vt:lpstr>
      <vt:lpstr>estimated space occupancy</vt:lpstr>
      <vt:lpstr>Graphs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spak</dc:creator>
  <cp:lastModifiedBy>Jan</cp:lastModifiedBy>
  <cp:lastPrinted>2017-06-21T10:41:10Z</cp:lastPrinted>
  <dcterms:created xsi:type="dcterms:W3CDTF">2014-08-25T09:24:11Z</dcterms:created>
  <dcterms:modified xsi:type="dcterms:W3CDTF">2023-09-19T12:42:46Z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0x0101001C26FAF4A5E6ED49B0A2280720C2B6C1</vt:lpwstr>
  </property>
</Properties>
</file>